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95" windowHeight="10740" activeTab="6"/>
  </bookViews>
  <sheets>
    <sheet name="ИП" sheetId="1" r:id="rId1"/>
    <sheet name="ИП 2014" sheetId="2" r:id="rId2"/>
    <sheet name="ИП (2)" sheetId="3" r:id="rId3"/>
    <sheet name="ИП 2015" sheetId="4" r:id="rId4"/>
    <sheet name="ИП 2016" sheetId="5" r:id="rId5"/>
    <sheet name="ИП 2017" sheetId="6" r:id="rId6"/>
    <sheet name="ИП 2018" sheetId="7" r:id="rId7"/>
  </sheets>
  <externalReferences>
    <externalReference r:id="rId10"/>
  </externalReferences>
  <definedNames>
    <definedName name="_xlnm._FilterDatabase" localSheetId="5" hidden="1">'ИП 2017'!$A$8:$AF$18</definedName>
    <definedName name="_xlnm._FilterDatabase" localSheetId="6" hidden="1">'ИП 2018'!$A$13:$AC$23</definedName>
    <definedName name="министерства">'[1]Лист3'!$I$4:$I$33</definedName>
  </definedNames>
  <calcPr fullCalcOnLoad="1"/>
</workbook>
</file>

<file path=xl/sharedStrings.xml><?xml version="1.0" encoding="utf-8"?>
<sst xmlns="http://schemas.openxmlformats.org/spreadsheetml/2006/main" count="463" uniqueCount="164">
  <si>
    <t>СОГЛАСОВАНО:</t>
  </si>
  <si>
    <t>УТВЕРЖДАЮ:</t>
  </si>
  <si>
    <t>Директор                    Института психологии</t>
  </si>
  <si>
    <t>Проректор по корпоративной  политике и культуре</t>
  </si>
  <si>
    <t>____________ А.П. Оконешникова</t>
  </si>
  <si>
    <t>_________________ Н.М.Зайкова</t>
  </si>
  <si>
    <t>Сведения о распределении по каналам занятости выпускников ИП СВФУ очной формы обучения  с 2010  по 2013 годы</t>
  </si>
  <si>
    <t>Наименование направления, специальности</t>
  </si>
  <si>
    <t>Выпуск по очной форме</t>
  </si>
  <si>
    <t>Трудоустроено</t>
  </si>
  <si>
    <t>Занято по другим каналам</t>
  </si>
  <si>
    <t xml:space="preserve">Всего занято по всем каналам  </t>
  </si>
  <si>
    <t xml:space="preserve">Нетрудоустроено </t>
  </si>
  <si>
    <t xml:space="preserve">всего </t>
  </si>
  <si>
    <t>бюдж.</t>
  </si>
  <si>
    <t>комм.</t>
  </si>
  <si>
    <t xml:space="preserve"> всего трудоустроено,    в   (2010г., 2011г. - из гр.2;  в 2012г., 2013г. - из гр. 1)      </t>
  </si>
  <si>
    <t xml:space="preserve"> всего трудоустроено,  в %  (2010г., 2011г. - из гр.2;    в 2012г., 2013г. - из гр. 1)      </t>
  </si>
  <si>
    <t xml:space="preserve"> по специальности (из гр.5)</t>
  </si>
  <si>
    <t>всего</t>
  </si>
  <si>
    <t xml:space="preserve">имеют право самостоятельного трудоустройства </t>
  </si>
  <si>
    <t xml:space="preserve">продолжают обучение </t>
  </si>
  <si>
    <t>призвано в ряды ВС РФ</t>
  </si>
  <si>
    <t>кол - во (из гр. 5 и 9)</t>
  </si>
  <si>
    <t>%  ( в 2010г., 2011г. - из гр.2;  в  2012г., 2013г. - из гр. 1)</t>
  </si>
  <si>
    <t xml:space="preserve">кол-во </t>
  </si>
  <si>
    <t>% ( в 2010г., 2011г. - из гр.2;  в 2012г., 2013г. - из гр. 1)</t>
  </si>
  <si>
    <t>в том числе в рамках целевого приема</t>
  </si>
  <si>
    <t>кол-во</t>
  </si>
  <si>
    <t>%</t>
  </si>
  <si>
    <t>кол - во</t>
  </si>
  <si>
    <t>%  ( в 2010г., 2011г. - из гр.2;  в 2012г., 2013г. - из гр. 1)</t>
  </si>
  <si>
    <t>по уходу за ребенком</t>
  </si>
  <si>
    <t>декретный отпуск</t>
  </si>
  <si>
    <t>по семейным обстоятельствам</t>
  </si>
  <si>
    <t>по состоянию здоровья</t>
  </si>
  <si>
    <t>СПО/ВПО</t>
  </si>
  <si>
    <t>магистратура</t>
  </si>
  <si>
    <t>аспирантура</t>
  </si>
  <si>
    <t>А</t>
  </si>
  <si>
    <t>2010г.</t>
  </si>
  <si>
    <t>ИП</t>
  </si>
  <si>
    <t>030301 Психология</t>
  </si>
  <si>
    <t>32</t>
  </si>
  <si>
    <t>2</t>
  </si>
  <si>
    <t>5</t>
  </si>
  <si>
    <t>2011г.</t>
  </si>
  <si>
    <t>35</t>
  </si>
  <si>
    <t>3</t>
  </si>
  <si>
    <t>13</t>
  </si>
  <si>
    <t>2012г.</t>
  </si>
  <si>
    <t>25</t>
  </si>
  <si>
    <t>1</t>
  </si>
  <si>
    <t>2013г.</t>
  </si>
  <si>
    <t>30</t>
  </si>
  <si>
    <t>Начальник  Центра карьеры при УСР:</t>
  </si>
  <si>
    <t>_________ /Л.М. Уварова/</t>
  </si>
  <si>
    <t>Исполнитель:                                                              заведующий сектором анализа рынка труда и мониторинга трудоустройства выпускников</t>
  </si>
  <si>
    <t>_________  /Л.Н. Игнатьева/</t>
  </si>
  <si>
    <t>2014г.</t>
  </si>
  <si>
    <t xml:space="preserve">Выпуск </t>
  </si>
  <si>
    <t xml:space="preserve">_____________ 2014г.             </t>
  </si>
  <si>
    <t xml:space="preserve">__________________2014г.             </t>
  </si>
  <si>
    <t>____________ А.И. Егорова</t>
  </si>
  <si>
    <t xml:space="preserve">Трудоустроено </t>
  </si>
  <si>
    <t>Не трудоустроено</t>
  </si>
  <si>
    <t>из графы 1</t>
  </si>
  <si>
    <t>%  (из гр. 1)</t>
  </si>
  <si>
    <t>% (из гр. 1)</t>
  </si>
  <si>
    <t>по беременности</t>
  </si>
  <si>
    <t xml:space="preserve">Сведения о распределении по каналам занятости выпускников 2014г. ИП СВФУ очной формы обучения </t>
  </si>
  <si>
    <t>Начальник  Центра карьеры СВФУ (УСР)</t>
  </si>
  <si>
    <t>Исполнитель:                                                              зав. сектором анализа рынка труда и мониторинга трудоустройства выпускников</t>
  </si>
  <si>
    <t>____________ Л.М. Уварова</t>
  </si>
  <si>
    <t>Сведения о распределении по каналам занятости выпускников ИП СВФУ очной формы обучения  с 2010  по 2014 годы</t>
  </si>
  <si>
    <t>_______Л.М. Уварова</t>
  </si>
  <si>
    <t>(по состоянию на 01 декабря 2015 года)</t>
  </si>
  <si>
    <t>Из гр. 7, 14             всего занято             по всем каналам</t>
  </si>
  <si>
    <t>Из гр. 2                     не трудоустроено</t>
  </si>
  <si>
    <t>всего из гр. 2</t>
  </si>
  <si>
    <t xml:space="preserve">из гр.7                       по специальности </t>
  </si>
  <si>
    <t>из гр. 2                       всего занято                по другим каналам</t>
  </si>
  <si>
    <t>в том числе</t>
  </si>
  <si>
    <t>РФ</t>
  </si>
  <si>
    <t>РС(Я)</t>
  </si>
  <si>
    <t>в т.ч. в рамках целевого приема</t>
  </si>
  <si>
    <t xml:space="preserve">имеют право самост-го труд-ва </t>
  </si>
  <si>
    <t xml:space="preserve">продолжение обучения </t>
  </si>
  <si>
    <t>призваны в ряды ВС РФ</t>
  </si>
  <si>
    <t>СПО/ВО</t>
  </si>
  <si>
    <t>бакалавриат</t>
  </si>
  <si>
    <t>труд</t>
  </si>
  <si>
    <t>интернатура</t>
  </si>
  <si>
    <t>ординатура</t>
  </si>
  <si>
    <t xml:space="preserve">% </t>
  </si>
  <si>
    <t xml:space="preserve">кол - во </t>
  </si>
  <si>
    <t>37.03.01 Психология</t>
  </si>
  <si>
    <t>030301.65 Психология</t>
  </si>
  <si>
    <t>39.03.02 Социальная работа</t>
  </si>
  <si>
    <t xml:space="preserve">Сведения о распределении по каналам занятости выпускников 2015г. ИП СВФУ очной формы обучения </t>
  </si>
  <si>
    <t xml:space="preserve">_____________ 2016г.             </t>
  </si>
  <si>
    <t xml:space="preserve">______________ 2016г.             </t>
  </si>
  <si>
    <t>____________2016г.</t>
  </si>
  <si>
    <t>__________/Л.Н. Игнатьева/</t>
  </si>
  <si>
    <t>Из гр. 7, 11 всего занято по всем каналам</t>
  </si>
  <si>
    <t>Из гр. 1 в поисках работы</t>
  </si>
  <si>
    <t>всего из гр. 1</t>
  </si>
  <si>
    <t xml:space="preserve">из гр.7  по специальности </t>
  </si>
  <si>
    <t>из гр. 1  будут заняты  по другим каналам</t>
  </si>
  <si>
    <t>Квота РФ (иностранцы)</t>
  </si>
  <si>
    <t>целевой прием из гр. 2</t>
  </si>
  <si>
    <t>030301.65</t>
  </si>
  <si>
    <t>Психология</t>
  </si>
  <si>
    <t>Юридическая психология</t>
  </si>
  <si>
    <t>37.03.01</t>
  </si>
  <si>
    <t>39.03.02</t>
  </si>
  <si>
    <t>Социальная работа</t>
  </si>
  <si>
    <t>Психосоциальная работа с населением</t>
  </si>
  <si>
    <t>39.03.03</t>
  </si>
  <si>
    <t>Организация работы с молодежью</t>
  </si>
  <si>
    <t>Социально-психологическая работа с молодежью</t>
  </si>
  <si>
    <r>
      <rPr>
        <b/>
        <sz val="10"/>
        <color indexed="8"/>
        <rFont val="Times New Roman"/>
        <family val="1"/>
      </rPr>
      <t xml:space="preserve">Сведения о распределении по каналам занятости выпускников 2016г. ИП СВФУ очной формы обучения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(по состоянию на 01 декабря 2016 года)</t>
    </r>
  </si>
  <si>
    <t>Директор Института психологии</t>
  </si>
  <si>
    <t>__________А.М. Индеев</t>
  </si>
  <si>
    <t xml:space="preserve">_______________ 2016г.             </t>
  </si>
  <si>
    <t>___________2016г.</t>
  </si>
  <si>
    <t>___________А.И. Егорова</t>
  </si>
  <si>
    <t xml:space="preserve">Фактическое распределение по каналом занятости выпускников СВФУ  2017г.  </t>
  </si>
  <si>
    <t>(с филиалами; ВО/СПО; план/комм.; на 01.12.2017г.)</t>
  </si>
  <si>
    <t>Прием на 1 курс</t>
  </si>
  <si>
    <t>Госзаказ РФ (иностранцы)</t>
  </si>
  <si>
    <t xml:space="preserve">А </t>
  </si>
  <si>
    <t>Б</t>
  </si>
  <si>
    <t>39.04.02</t>
  </si>
  <si>
    <t>Социальная работа с различными группами населения</t>
  </si>
  <si>
    <t>44.04.02</t>
  </si>
  <si>
    <t>Психолого-педагогическое образование</t>
  </si>
  <si>
    <t>Девиации в социальной сфере</t>
  </si>
  <si>
    <t>Исполнитель: заведующий сектором анализа рынка труда и мониторинга трудоустройства выпускников</t>
  </si>
  <si>
    <t>2017г.</t>
  </si>
  <si>
    <t>Проректор по гуманитарному образованию и корпоративной политике</t>
  </si>
  <si>
    <t>__________________Н.М.Зайкова</t>
  </si>
  <si>
    <t>____________________2018г.</t>
  </si>
  <si>
    <t>Форма 1</t>
  </si>
  <si>
    <t xml:space="preserve">Фактическое распределение по каналом занятости выпускников СВФУ  2018г.  </t>
  </si>
  <si>
    <t>(с филиалами; ВО/СПО; план/комм.; на 01.12.2018г.)</t>
  </si>
  <si>
    <t>УЧП</t>
  </si>
  <si>
    <t>Из гр. 7, 13 всего занято по всем каналам</t>
  </si>
  <si>
    <t>бюджет</t>
  </si>
  <si>
    <t>получили работу в регионе РС(Я)</t>
  </si>
  <si>
    <t>выезд за пределы РС(Я)</t>
  </si>
  <si>
    <t>по специальности</t>
  </si>
  <si>
    <t>Бакалавриат</t>
  </si>
  <si>
    <t>Магистратура</t>
  </si>
  <si>
    <t>Ординатура</t>
  </si>
  <si>
    <t>Аспирантура</t>
  </si>
  <si>
    <t xml:space="preserve">ИП </t>
  </si>
  <si>
    <t>37.05.01</t>
  </si>
  <si>
    <t>Клиническая психология</t>
  </si>
  <si>
    <t>Клинико-психологическая помощь ребенку и семье</t>
  </si>
  <si>
    <t>44.05.01</t>
  </si>
  <si>
    <t>Педагогика и психология девиантного поведения</t>
  </si>
  <si>
    <t>Психолого-педагогическая профилактика девиантного поведения</t>
  </si>
  <si>
    <t>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</si>
</sst>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1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49" fontId="61" fillId="0" borderId="0" xfId="0" applyNumberFormat="1" applyFont="1" applyAlignment="1">
      <alignment horizontal="center" vertical="top" wrapText="1"/>
    </xf>
    <xf numFmtId="49" fontId="62" fillId="0" borderId="0" xfId="0" applyNumberFormat="1" applyFont="1" applyAlignment="1">
      <alignment vertical="top" wrapText="1"/>
    </xf>
    <xf numFmtId="10" fontId="62" fillId="0" borderId="0" xfId="0" applyNumberFormat="1" applyFont="1" applyAlignment="1">
      <alignment vertical="top" wrapText="1"/>
    </xf>
    <xf numFmtId="2" fontId="62" fillId="0" borderId="0" xfId="0" applyNumberFormat="1" applyFont="1" applyAlignment="1">
      <alignment vertical="top" wrapText="1"/>
    </xf>
    <xf numFmtId="49" fontId="63" fillId="0" borderId="0" xfId="0" applyNumberFormat="1" applyFont="1" applyAlignment="1">
      <alignment vertical="top" wrapText="1"/>
    </xf>
    <xf numFmtId="49" fontId="62" fillId="0" borderId="0" xfId="0" applyNumberFormat="1" applyFont="1" applyAlignment="1">
      <alignment horizontal="right" vertical="top" wrapText="1"/>
    </xf>
    <xf numFmtId="49" fontId="13" fillId="33" borderId="10" xfId="68" applyNumberFormat="1" applyFont="1" applyFill="1" applyBorder="1" applyAlignment="1">
      <alignment horizontal="center" vertical="center" wrapText="1"/>
      <protection/>
    </xf>
    <xf numFmtId="0" fontId="13" fillId="34" borderId="10" xfId="67" applyFont="1" applyFill="1" applyBorder="1" applyAlignment="1">
      <alignment horizontal="center" vertical="center" wrapText="1"/>
      <protection/>
    </xf>
    <xf numFmtId="0" fontId="13" fillId="34" borderId="10" xfId="68" applyFont="1" applyFill="1" applyBorder="1" applyAlignment="1">
      <alignment horizontal="center" vertical="center" wrapText="1"/>
      <protection/>
    </xf>
    <xf numFmtId="49" fontId="14" fillId="0" borderId="10" xfId="68" applyNumberFormat="1" applyFont="1" applyBorder="1" applyAlignment="1">
      <alignment vertical="top" wrapText="1"/>
      <protection/>
    </xf>
    <xf numFmtId="49" fontId="15" fillId="0" borderId="10" xfId="68" applyNumberFormat="1" applyFont="1" applyBorder="1" applyAlignment="1">
      <alignment horizontal="center" vertical="center" wrapText="1"/>
      <protection/>
    </xf>
    <xf numFmtId="164" fontId="15" fillId="0" borderId="10" xfId="73" applyNumberFormat="1" applyFont="1" applyBorder="1" applyAlignment="1">
      <alignment horizontal="center" vertical="center" wrapText="1"/>
    </xf>
    <xf numFmtId="49" fontId="15" fillId="0" borderId="10" xfId="73" applyNumberFormat="1" applyFont="1" applyBorder="1" applyAlignment="1">
      <alignment horizontal="center" vertical="center" wrapText="1"/>
    </xf>
    <xf numFmtId="164" fontId="15" fillId="0" borderId="10" xfId="68" applyNumberFormat="1" applyFont="1" applyBorder="1" applyAlignment="1">
      <alignment horizontal="center" vertical="center" wrapText="1"/>
      <protection/>
    </xf>
    <xf numFmtId="1" fontId="15" fillId="0" borderId="10" xfId="68" applyNumberFormat="1" applyFont="1" applyBorder="1" applyAlignment="1">
      <alignment horizontal="center" vertical="center" wrapText="1"/>
      <protection/>
    </xf>
    <xf numFmtId="10" fontId="15" fillId="0" borderId="10" xfId="81" applyNumberFormat="1" applyFont="1" applyBorder="1" applyAlignment="1">
      <alignment horizontal="center" vertical="center"/>
    </xf>
    <xf numFmtId="49" fontId="12" fillId="0" borderId="10" xfId="68" applyNumberFormat="1" applyFont="1" applyBorder="1" applyAlignment="1">
      <alignment vertical="top" wrapText="1"/>
      <protection/>
    </xf>
    <xf numFmtId="49" fontId="12" fillId="0" borderId="10" xfId="68" applyNumberFormat="1" applyFont="1" applyBorder="1" applyAlignment="1">
      <alignment horizontal="center" vertical="center" wrapText="1"/>
      <protection/>
    </xf>
    <xf numFmtId="0" fontId="12" fillId="0" borderId="10" xfId="68" applyNumberFormat="1" applyFont="1" applyBorder="1" applyAlignment="1">
      <alignment horizontal="center" vertical="center" wrapText="1"/>
      <protection/>
    </xf>
    <xf numFmtId="164" fontId="12" fillId="0" borderId="10" xfId="73" applyNumberFormat="1" applyFont="1" applyBorder="1" applyAlignment="1">
      <alignment horizontal="center" vertical="center" wrapText="1"/>
    </xf>
    <xf numFmtId="0" fontId="12" fillId="0" borderId="10" xfId="73" applyNumberFormat="1" applyFont="1" applyBorder="1" applyAlignment="1">
      <alignment horizontal="center" vertical="center" wrapText="1"/>
    </xf>
    <xf numFmtId="49" fontId="12" fillId="0" borderId="10" xfId="73" applyNumberFormat="1" applyFont="1" applyBorder="1" applyAlignment="1">
      <alignment horizontal="center" vertical="center" wrapText="1"/>
    </xf>
    <xf numFmtId="0" fontId="12" fillId="0" borderId="10" xfId="68" applyFont="1" applyBorder="1" applyAlignment="1">
      <alignment horizontal="center" vertical="center" wrapText="1"/>
      <protection/>
    </xf>
    <xf numFmtId="164" fontId="12" fillId="0" borderId="10" xfId="68" applyNumberFormat="1" applyFont="1" applyBorder="1" applyAlignment="1">
      <alignment horizontal="center" vertical="center" wrapText="1"/>
      <protection/>
    </xf>
    <xf numFmtId="1" fontId="12" fillId="0" borderId="10" xfId="68" applyNumberFormat="1" applyFont="1" applyBorder="1" applyAlignment="1">
      <alignment horizontal="center" vertical="center" wrapText="1"/>
      <protection/>
    </xf>
    <xf numFmtId="10" fontId="15" fillId="0" borderId="10" xfId="72" applyNumberFormat="1" applyFont="1" applyBorder="1" applyAlignment="1">
      <alignment horizontal="center" vertical="center"/>
    </xf>
    <xf numFmtId="49" fontId="15" fillId="0" borderId="10" xfId="68" applyNumberFormat="1" applyFont="1" applyBorder="1" applyAlignment="1">
      <alignment horizontal="center" vertical="top" wrapText="1"/>
      <protection/>
    </xf>
    <xf numFmtId="49" fontId="15" fillId="0" borderId="10" xfId="68" applyNumberFormat="1" applyFont="1" applyFill="1" applyBorder="1" applyAlignment="1">
      <alignment horizontal="center" vertical="top" wrapText="1"/>
      <protection/>
    </xf>
    <xf numFmtId="164" fontId="15" fillId="0" borderId="10" xfId="73" applyNumberFormat="1" applyFont="1" applyBorder="1" applyAlignment="1">
      <alignment horizontal="center" vertical="top" wrapText="1"/>
    </xf>
    <xf numFmtId="164" fontId="15" fillId="0" borderId="10" xfId="68" applyNumberFormat="1" applyFont="1" applyBorder="1" applyAlignment="1">
      <alignment horizontal="center" vertical="top" wrapText="1"/>
      <protection/>
    </xf>
    <xf numFmtId="0" fontId="15" fillId="0" borderId="11" xfId="68" applyFont="1" applyBorder="1" applyAlignment="1">
      <alignment horizontal="center" vertical="top" wrapText="1"/>
      <protection/>
    </xf>
    <xf numFmtId="9" fontId="15" fillId="0" borderId="10" xfId="68" applyNumberFormat="1" applyFont="1" applyBorder="1" applyAlignment="1">
      <alignment horizontal="center" vertical="top" wrapText="1"/>
      <protection/>
    </xf>
    <xf numFmtId="164" fontId="15" fillId="0" borderId="10" xfId="81" applyNumberFormat="1" applyFont="1" applyBorder="1" applyAlignment="1">
      <alignment horizontal="center" vertical="center"/>
    </xf>
    <xf numFmtId="1" fontId="12" fillId="0" borderId="10" xfId="68" applyNumberFormat="1" applyFont="1" applyBorder="1" applyAlignment="1">
      <alignment horizontal="center" vertical="top" wrapText="1"/>
      <protection/>
    </xf>
    <xf numFmtId="49" fontId="12" fillId="0" borderId="10" xfId="68" applyNumberFormat="1" applyFont="1" applyBorder="1" applyAlignment="1">
      <alignment horizontal="center" vertical="top" wrapText="1"/>
      <protection/>
    </xf>
    <xf numFmtId="49" fontId="12" fillId="0" borderId="10" xfId="68" applyNumberFormat="1" applyFont="1" applyFill="1" applyBorder="1" applyAlignment="1">
      <alignment horizontal="center" vertical="top" wrapText="1"/>
      <protection/>
    </xf>
    <xf numFmtId="0" fontId="12" fillId="0" borderId="10" xfId="68" applyNumberFormat="1" applyFont="1" applyBorder="1" applyAlignment="1">
      <alignment horizontal="center" vertical="top" wrapText="1"/>
      <protection/>
    </xf>
    <xf numFmtId="164" fontId="12" fillId="0" borderId="10" xfId="73" applyNumberFormat="1" applyFont="1" applyBorder="1" applyAlignment="1">
      <alignment horizontal="center" vertical="top" wrapText="1"/>
    </xf>
    <xf numFmtId="0" fontId="12" fillId="0" borderId="10" xfId="73" applyNumberFormat="1" applyFont="1" applyBorder="1" applyAlignment="1">
      <alignment horizontal="center" vertical="top" wrapText="1"/>
    </xf>
    <xf numFmtId="164" fontId="12" fillId="0" borderId="10" xfId="68" applyNumberFormat="1" applyFont="1" applyBorder="1" applyAlignment="1">
      <alignment horizontal="center" vertical="top" wrapText="1"/>
      <protection/>
    </xf>
    <xf numFmtId="0" fontId="12" fillId="0" borderId="10" xfId="68" applyFont="1" applyBorder="1" applyAlignment="1">
      <alignment horizontal="center" vertical="top" wrapText="1"/>
      <protection/>
    </xf>
    <xf numFmtId="0" fontId="12" fillId="0" borderId="11" xfId="68" applyFont="1" applyBorder="1" applyAlignment="1">
      <alignment horizontal="center" vertical="top" wrapText="1"/>
      <protection/>
    </xf>
    <xf numFmtId="9" fontId="12" fillId="0" borderId="10" xfId="68" applyNumberFormat="1" applyFont="1" applyBorder="1" applyAlignment="1">
      <alignment horizontal="center" vertical="top" wrapText="1"/>
      <protection/>
    </xf>
    <xf numFmtId="10" fontId="12" fillId="0" borderId="10" xfId="72" applyNumberFormat="1" applyFont="1" applyBorder="1" applyAlignment="1">
      <alignment horizontal="center" vertical="center"/>
    </xf>
    <xf numFmtId="49" fontId="14" fillId="0" borderId="10" xfId="68" applyNumberFormat="1" applyFont="1" applyFill="1" applyBorder="1" applyAlignment="1">
      <alignment vertical="center" wrapText="1"/>
      <protection/>
    </xf>
    <xf numFmtId="49" fontId="15" fillId="0" borderId="10" xfId="68" applyNumberFormat="1" applyFont="1" applyFill="1" applyBorder="1" applyAlignment="1">
      <alignment horizontal="center" vertical="center" wrapText="1"/>
      <protection/>
    </xf>
    <xf numFmtId="1" fontId="15" fillId="0" borderId="10" xfId="68" applyNumberFormat="1" applyFont="1" applyFill="1" applyBorder="1" applyAlignment="1">
      <alignment horizontal="center" vertical="center" wrapText="1"/>
      <protection/>
    </xf>
    <xf numFmtId="9" fontId="15" fillId="0" borderId="10" xfId="68" applyNumberFormat="1" applyFont="1" applyBorder="1" applyAlignment="1">
      <alignment horizontal="center" vertical="center" wrapText="1"/>
      <protection/>
    </xf>
    <xf numFmtId="49" fontId="12" fillId="0" borderId="10" xfId="68" applyNumberFormat="1" applyFont="1" applyFill="1" applyBorder="1" applyAlignment="1">
      <alignment vertical="top" wrapText="1"/>
      <protection/>
    </xf>
    <xf numFmtId="1" fontId="12" fillId="0" borderId="10" xfId="68" applyNumberFormat="1" applyFont="1" applyFill="1" applyBorder="1" applyAlignment="1">
      <alignment horizontal="center" vertical="center" wrapText="1"/>
      <protection/>
    </xf>
    <xf numFmtId="49" fontId="12" fillId="0" borderId="10" xfId="68" applyNumberFormat="1" applyFont="1" applyFill="1" applyBorder="1" applyAlignment="1">
      <alignment horizontal="center" vertical="center" wrapText="1"/>
      <protection/>
    </xf>
    <xf numFmtId="0" fontId="12" fillId="0" borderId="10" xfId="73" applyNumberFormat="1" applyFont="1" applyFill="1" applyBorder="1" applyAlignment="1">
      <alignment horizontal="center" vertical="center" wrapText="1"/>
    </xf>
    <xf numFmtId="9" fontId="12" fillId="0" borderId="10" xfId="68" applyNumberFormat="1" applyFont="1" applyBorder="1" applyAlignment="1">
      <alignment horizontal="center" vertical="center" wrapText="1"/>
      <protection/>
    </xf>
    <xf numFmtId="49" fontId="16" fillId="0" borderId="10" xfId="68" applyNumberFormat="1" applyFont="1" applyBorder="1" applyAlignment="1">
      <alignment vertical="center" wrapText="1"/>
      <protection/>
    </xf>
    <xf numFmtId="49" fontId="14" fillId="0" borderId="12" xfId="68" applyNumberFormat="1" applyFont="1" applyFill="1" applyBorder="1" applyAlignment="1">
      <alignment vertical="center" wrapText="1"/>
      <protection/>
    </xf>
    <xf numFmtId="164" fontId="15" fillId="0" borderId="10" xfId="80" applyNumberFormat="1" applyFont="1" applyFill="1" applyBorder="1" applyAlignment="1">
      <alignment horizontal="center" vertical="center"/>
    </xf>
    <xf numFmtId="164" fontId="15" fillId="0" borderId="10" xfId="68" applyNumberFormat="1" applyFont="1" applyFill="1" applyBorder="1" applyAlignment="1">
      <alignment horizontal="center" vertical="center" wrapText="1"/>
      <protection/>
    </xf>
    <xf numFmtId="1" fontId="15" fillId="0" borderId="10" xfId="54" applyNumberFormat="1" applyFont="1" applyFill="1" applyBorder="1" applyAlignment="1">
      <alignment horizontal="center" vertical="center"/>
      <protection/>
    </xf>
    <xf numFmtId="9" fontId="15" fillId="0" borderId="10" xfId="8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2" fillId="0" borderId="12" xfId="68" applyNumberFormat="1" applyFont="1" applyFill="1" applyBorder="1" applyAlignment="1">
      <alignment vertical="top" wrapText="1"/>
      <protection/>
    </xf>
    <xf numFmtId="0" fontId="12" fillId="0" borderId="10" xfId="68" applyNumberFormat="1" applyFont="1" applyFill="1" applyBorder="1" applyAlignment="1">
      <alignment horizontal="center" vertical="center" wrapText="1"/>
      <protection/>
    </xf>
    <xf numFmtId="164" fontId="12" fillId="0" borderId="10" xfId="80" applyNumberFormat="1" applyFont="1" applyFill="1" applyBorder="1" applyAlignment="1">
      <alignment horizontal="center" vertical="center"/>
    </xf>
    <xf numFmtId="164" fontId="12" fillId="0" borderId="10" xfId="68" applyNumberFormat="1" applyFont="1" applyFill="1" applyBorder="1" applyAlignment="1">
      <alignment horizontal="center" vertical="center" wrapText="1"/>
      <protection/>
    </xf>
    <xf numFmtId="0" fontId="12" fillId="0" borderId="10" xfId="68" applyFont="1" applyFill="1" applyBorder="1" applyAlignment="1">
      <alignment horizontal="center" vertical="center" wrapText="1"/>
      <protection/>
    </xf>
    <xf numFmtId="1" fontId="12" fillId="0" borderId="10" xfId="54" applyNumberFormat="1" applyFont="1" applyFill="1" applyBorder="1" applyAlignment="1">
      <alignment horizontal="center" vertical="center"/>
      <protection/>
    </xf>
    <xf numFmtId="9" fontId="12" fillId="0" borderId="10" xfId="80" applyNumberFormat="1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0" xfId="68" applyFont="1" applyFill="1" applyBorder="1">
      <alignment/>
      <protection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5" fillId="0" borderId="0" xfId="0" applyFont="1" applyAlignment="1">
      <alignment/>
    </xf>
    <xf numFmtId="0" fontId="0" fillId="0" borderId="0" xfId="0" applyFill="1" applyAlignment="1">
      <alignment/>
    </xf>
    <xf numFmtId="49" fontId="62" fillId="0" borderId="0" xfId="0" applyNumberFormat="1" applyFont="1" applyFill="1" applyBorder="1" applyAlignment="1">
      <alignment wrapText="1"/>
    </xf>
    <xf numFmtId="49" fontId="62" fillId="0" borderId="13" xfId="0" applyNumberFormat="1" applyFont="1" applyFill="1" applyBorder="1" applyAlignment="1">
      <alignment wrapText="1"/>
    </xf>
    <xf numFmtId="0" fontId="65" fillId="0" borderId="13" xfId="0" applyFont="1" applyBorder="1" applyAlignment="1">
      <alignment/>
    </xf>
    <xf numFmtId="0" fontId="12" fillId="33" borderId="10" xfId="68" applyFont="1" applyFill="1" applyBorder="1" applyAlignment="1">
      <alignment horizontal="center" vertical="center"/>
      <protection/>
    </xf>
    <xf numFmtId="49" fontId="16" fillId="33" borderId="10" xfId="68" applyNumberFormat="1" applyFont="1" applyFill="1" applyBorder="1" applyAlignment="1">
      <alignment horizontal="left" vertical="top" wrapText="1"/>
      <protection/>
    </xf>
    <xf numFmtId="0" fontId="15" fillId="33" borderId="10" xfId="68" applyFont="1" applyFill="1" applyBorder="1" applyAlignment="1">
      <alignment horizontal="center" vertical="center"/>
      <protection/>
    </xf>
    <xf numFmtId="10" fontId="15" fillId="33" borderId="10" xfId="73" applyNumberFormat="1" applyFont="1" applyFill="1" applyBorder="1" applyAlignment="1">
      <alignment horizontal="center" vertical="center"/>
    </xf>
    <xf numFmtId="9" fontId="15" fillId="33" borderId="10" xfId="73" applyNumberFormat="1" applyFont="1" applyFill="1" applyBorder="1" applyAlignment="1">
      <alignment horizontal="center" vertical="center"/>
    </xf>
    <xf numFmtId="164" fontId="15" fillId="33" borderId="10" xfId="73" applyNumberFormat="1" applyFont="1" applyFill="1" applyBorder="1" applyAlignment="1">
      <alignment horizontal="center" vertical="center"/>
    </xf>
    <xf numFmtId="49" fontId="12" fillId="33" borderId="10" xfId="68" applyNumberFormat="1" applyFont="1" applyFill="1" applyBorder="1" applyAlignment="1">
      <alignment horizontal="left" vertical="top" wrapText="1"/>
      <protection/>
    </xf>
    <xf numFmtId="0" fontId="12" fillId="33" borderId="10" xfId="68" applyNumberFormat="1" applyFont="1" applyFill="1" applyBorder="1" applyAlignment="1">
      <alignment horizontal="center" vertical="center"/>
      <protection/>
    </xf>
    <xf numFmtId="0" fontId="12" fillId="0" borderId="10" xfId="68" applyFont="1" applyFill="1" applyBorder="1" applyAlignment="1">
      <alignment horizontal="center" vertical="center"/>
      <protection/>
    </xf>
    <xf numFmtId="9" fontId="12" fillId="33" borderId="10" xfId="73" applyNumberFormat="1" applyFont="1" applyFill="1" applyBorder="1" applyAlignment="1">
      <alignment horizontal="center" vertical="center"/>
    </xf>
    <xf numFmtId="164" fontId="12" fillId="33" borderId="10" xfId="73" applyNumberFormat="1" applyFont="1" applyFill="1" applyBorder="1" applyAlignment="1">
      <alignment horizontal="center" vertical="center"/>
    </xf>
    <xf numFmtId="0" fontId="12" fillId="34" borderId="10" xfId="68" applyFont="1" applyFill="1" applyBorder="1" applyAlignment="1">
      <alignment horizontal="center" vertical="center" textRotation="90" wrapText="1"/>
      <protection/>
    </xf>
    <xf numFmtId="0" fontId="12" fillId="34" borderId="10" xfId="68" applyNumberFormat="1" applyFont="1" applyFill="1" applyBorder="1" applyAlignment="1">
      <alignment horizontal="center" vertical="center" wrapText="1"/>
      <protection/>
    </xf>
    <xf numFmtId="0" fontId="12" fillId="0" borderId="10" xfId="68" applyFont="1" applyFill="1" applyBorder="1" applyAlignment="1">
      <alignment horizontal="center" vertical="center" wrapText="1"/>
      <protection/>
    </xf>
    <xf numFmtId="0" fontId="12" fillId="34" borderId="10" xfId="68" applyNumberFormat="1" applyFont="1" applyFill="1" applyBorder="1" applyAlignment="1">
      <alignment horizontal="center" vertical="center" wrapText="1"/>
      <protection/>
    </xf>
    <xf numFmtId="0" fontId="12" fillId="34" borderId="10" xfId="67" applyFont="1" applyFill="1" applyBorder="1" applyAlignment="1">
      <alignment horizontal="center" vertical="center" wrapText="1"/>
      <protection/>
    </xf>
    <xf numFmtId="0" fontId="12" fillId="0" borderId="0" xfId="57" applyFont="1" applyFill="1" applyAlignment="1">
      <alignment horizontal="left" vertical="top" wrapText="1"/>
      <protection/>
    </xf>
    <xf numFmtId="0" fontId="66" fillId="34" borderId="0" xfId="66" applyFont="1" applyFill="1" applyAlignment="1">
      <alignment/>
      <protection/>
    </xf>
    <xf numFmtId="0" fontId="12" fillId="34" borderId="0" xfId="57" applyFont="1" applyFill="1">
      <alignment/>
      <protection/>
    </xf>
    <xf numFmtId="0" fontId="15" fillId="0" borderId="0" xfId="57" applyFont="1" applyFill="1">
      <alignment/>
      <protection/>
    </xf>
    <xf numFmtId="0" fontId="12" fillId="34" borderId="10" xfId="68" applyFont="1" applyFill="1" applyBorder="1" applyAlignment="1">
      <alignment horizontal="center" vertical="center"/>
      <protection/>
    </xf>
    <xf numFmtId="10" fontId="12" fillId="34" borderId="10" xfId="75" applyNumberFormat="1" applyFont="1" applyFill="1" applyBorder="1" applyAlignment="1">
      <alignment horizontal="center" vertical="center" wrapText="1"/>
    </xf>
    <xf numFmtId="9" fontId="12" fillId="34" borderId="10" xfId="75" applyNumberFormat="1" applyFont="1" applyFill="1" applyBorder="1" applyAlignment="1">
      <alignment horizontal="center" vertical="center" wrapText="1"/>
    </xf>
    <xf numFmtId="164" fontId="12" fillId="34" borderId="10" xfId="75" applyNumberFormat="1" applyFont="1" applyFill="1" applyBorder="1" applyAlignment="1">
      <alignment horizontal="center" vertical="center" wrapText="1"/>
    </xf>
    <xf numFmtId="0" fontId="12" fillId="34" borderId="10" xfId="67" applyNumberFormat="1" applyFont="1" applyFill="1" applyBorder="1" applyAlignment="1">
      <alignment horizontal="center" vertical="center" wrapText="1"/>
      <protection/>
    </xf>
    <xf numFmtId="49" fontId="15" fillId="0" borderId="10" xfId="68" applyNumberFormat="1" applyFont="1" applyFill="1" applyBorder="1" applyAlignment="1">
      <alignment horizontal="left" vertical="top" wrapText="1"/>
      <protection/>
    </xf>
    <xf numFmtId="0" fontId="15" fillId="34" borderId="10" xfId="68" applyFont="1" applyFill="1" applyBorder="1" applyAlignment="1">
      <alignment horizontal="center" vertical="center"/>
      <protection/>
    </xf>
    <xf numFmtId="0" fontId="15" fillId="34" borderId="10" xfId="68" applyNumberFormat="1" applyFont="1" applyFill="1" applyBorder="1" applyAlignment="1">
      <alignment horizontal="center" vertical="center"/>
      <protection/>
    </xf>
    <xf numFmtId="10" fontId="15" fillId="34" borderId="10" xfId="75" applyNumberFormat="1" applyFont="1" applyFill="1" applyBorder="1" applyAlignment="1">
      <alignment horizontal="center" vertical="center"/>
    </xf>
    <xf numFmtId="0" fontId="15" fillId="0" borderId="10" xfId="68" applyFont="1" applyFill="1" applyBorder="1" applyAlignment="1">
      <alignment horizontal="center" vertical="center"/>
      <protection/>
    </xf>
    <xf numFmtId="9" fontId="15" fillId="34" borderId="10" xfId="75" applyNumberFormat="1" applyFont="1" applyFill="1" applyBorder="1" applyAlignment="1">
      <alignment horizontal="center" vertical="center"/>
    </xf>
    <xf numFmtId="164" fontId="15" fillId="34" borderId="10" xfId="75" applyNumberFormat="1" applyFont="1" applyFill="1" applyBorder="1" applyAlignment="1">
      <alignment horizontal="center" vertical="center"/>
    </xf>
    <xf numFmtId="0" fontId="67" fillId="34" borderId="10" xfId="57" applyFont="1" applyFill="1" applyBorder="1" applyAlignment="1">
      <alignment vertical="top" wrapText="1"/>
      <protection/>
    </xf>
    <xf numFmtId="0" fontId="12" fillId="34" borderId="10" xfId="68" applyNumberFormat="1" applyFont="1" applyFill="1" applyBorder="1" applyAlignment="1">
      <alignment horizontal="center" vertical="center"/>
      <protection/>
    </xf>
    <xf numFmtId="10" fontId="12" fillId="34" borderId="10" xfId="75" applyNumberFormat="1" applyFont="1" applyFill="1" applyBorder="1" applyAlignment="1">
      <alignment horizontal="center" vertical="center"/>
    </xf>
    <xf numFmtId="9" fontId="12" fillId="34" borderId="10" xfId="75" applyNumberFormat="1" applyFont="1" applyFill="1" applyBorder="1" applyAlignment="1">
      <alignment horizontal="center" vertical="center"/>
    </xf>
    <xf numFmtId="164" fontId="12" fillId="34" borderId="10" xfId="75" applyNumberFormat="1" applyFont="1" applyFill="1" applyBorder="1" applyAlignment="1">
      <alignment horizontal="center" vertical="center"/>
    </xf>
    <xf numFmtId="0" fontId="12" fillId="34" borderId="10" xfId="68" applyNumberFormat="1" applyFont="1" applyFill="1" applyBorder="1" applyAlignment="1">
      <alignment horizontal="center" vertical="center" wrapText="1"/>
      <protection/>
    </xf>
    <xf numFmtId="0" fontId="12" fillId="0" borderId="10" xfId="67" applyFont="1" applyFill="1" applyBorder="1" applyAlignment="1">
      <alignment horizontal="center" vertical="center" wrapText="1"/>
      <protection/>
    </xf>
    <xf numFmtId="0" fontId="66" fillId="0" borderId="10" xfId="0" applyNumberFormat="1" applyFont="1" applyBorder="1" applyAlignment="1" applyProtection="1">
      <alignment horizontal="center" vertical="center"/>
      <protection locked="0"/>
    </xf>
    <xf numFmtId="10" fontId="66" fillId="0" borderId="10" xfId="72" applyNumberFormat="1" applyFont="1" applyBorder="1" applyAlignment="1">
      <alignment horizontal="center" vertical="center" wrapText="1"/>
    </xf>
    <xf numFmtId="9" fontId="66" fillId="0" borderId="10" xfId="72" applyNumberFormat="1" applyFont="1" applyBorder="1" applyAlignment="1">
      <alignment horizontal="center" vertical="center" wrapText="1"/>
    </xf>
    <xf numFmtId="10" fontId="66" fillId="0" borderId="10" xfId="72" applyNumberFormat="1" applyFont="1" applyBorder="1" applyAlignment="1" applyProtection="1">
      <alignment horizontal="center" vertical="center"/>
      <protection locked="0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 applyProtection="1">
      <alignment vertical="top" wrapText="1"/>
      <protection locked="0"/>
    </xf>
    <xf numFmtId="0" fontId="67" fillId="0" borderId="10" xfId="0" applyNumberFormat="1" applyFont="1" applyBorder="1" applyAlignment="1" applyProtection="1">
      <alignment horizontal="center" vertical="center"/>
      <protection locked="0"/>
    </xf>
    <xf numFmtId="9" fontId="67" fillId="0" borderId="10" xfId="72" applyNumberFormat="1" applyFont="1" applyBorder="1" applyAlignment="1">
      <alignment horizontal="center" vertical="center" wrapText="1"/>
    </xf>
    <xf numFmtId="10" fontId="67" fillId="0" borderId="10" xfId="72" applyNumberFormat="1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center" vertical="center"/>
    </xf>
    <xf numFmtId="9" fontId="67" fillId="0" borderId="10" xfId="72" applyNumberFormat="1" applyFont="1" applyBorder="1" applyAlignment="1">
      <alignment horizontal="center" vertical="center"/>
    </xf>
    <xf numFmtId="0" fontId="67" fillId="0" borderId="10" xfId="0" applyFont="1" applyBorder="1" applyAlignment="1" applyProtection="1">
      <alignment horizontal="right" vertical="top" wrapText="1"/>
      <protection locked="0"/>
    </xf>
    <xf numFmtId="0" fontId="68" fillId="0" borderId="10" xfId="0" applyFont="1" applyBorder="1" applyAlignment="1" applyProtection="1">
      <alignment horizontal="right" vertical="top" wrapText="1"/>
      <protection locked="0"/>
    </xf>
    <xf numFmtId="10" fontId="67" fillId="0" borderId="10" xfId="72" applyNumberFormat="1" applyFont="1" applyBorder="1" applyAlignment="1">
      <alignment horizontal="center" vertical="center" wrapText="1"/>
    </xf>
    <xf numFmtId="10" fontId="67" fillId="0" borderId="10" xfId="72" applyNumberFormat="1" applyFont="1" applyBorder="1" applyAlignment="1">
      <alignment horizontal="center" vertical="center"/>
    </xf>
    <xf numFmtId="9" fontId="67" fillId="0" borderId="10" xfId="72" applyNumberFormat="1" applyFont="1" applyBorder="1" applyAlignment="1" applyProtection="1">
      <alignment horizontal="center" vertical="center"/>
      <protection locked="0"/>
    </xf>
    <xf numFmtId="0" fontId="10" fillId="0" borderId="0" xfId="52" applyFont="1" applyProtection="1">
      <alignment/>
      <protection locked="0"/>
    </xf>
    <xf numFmtId="0" fontId="10" fillId="0" borderId="0" xfId="52" applyFont="1" applyFill="1" applyBorder="1" applyAlignment="1">
      <alignment horizontal="centerContinuous" vertical="center"/>
      <protection/>
    </xf>
    <xf numFmtId="0" fontId="10" fillId="0" borderId="0" xfId="52" applyFont="1" applyFill="1" applyAlignment="1" applyProtection="1">
      <alignment horizontal="center" vertical="center"/>
      <protection locked="0"/>
    </xf>
    <xf numFmtId="0" fontId="10" fillId="0" borderId="0" xfId="52" applyFont="1" applyFill="1" applyAlignment="1" applyProtection="1">
      <alignment horizontal="right" vertical="center"/>
      <protection locked="0"/>
    </xf>
    <xf numFmtId="0" fontId="11" fillId="0" borderId="0" xfId="52" applyProtection="1">
      <alignment/>
      <protection locked="0"/>
    </xf>
    <xf numFmtId="0" fontId="10" fillId="0" borderId="0" xfId="52" applyFont="1" applyAlignment="1" applyProtection="1">
      <alignment vertical="top"/>
      <protection locked="0"/>
    </xf>
    <xf numFmtId="0" fontId="10" fillId="0" borderId="0" xfId="52" applyFont="1" applyFill="1" applyAlignment="1">
      <alignment horizontal="centerContinuous" vertical="center"/>
      <protection/>
    </xf>
    <xf numFmtId="0" fontId="10" fillId="0" borderId="0" xfId="52" applyFont="1" applyFill="1" applyAlignment="1">
      <alignment horizontal="center" vertical="center"/>
      <protection/>
    </xf>
    <xf numFmtId="0" fontId="25" fillId="0" borderId="0" xfId="52" applyFont="1" applyFill="1" applyAlignment="1" applyProtection="1">
      <alignment horizontal="center" vertical="center"/>
      <protection locked="0"/>
    </xf>
    <xf numFmtId="0" fontId="12" fillId="0" borderId="12" xfId="68" applyFont="1" applyFill="1" applyBorder="1" applyAlignment="1">
      <alignment horizontal="centerContinuous" vertical="center" wrapText="1"/>
      <protection/>
    </xf>
    <xf numFmtId="0" fontId="12" fillId="0" borderId="14" xfId="68" applyFont="1" applyFill="1" applyBorder="1" applyAlignment="1">
      <alignment horizontal="centerContinuous" vertical="center" wrapText="1"/>
      <protection/>
    </xf>
    <xf numFmtId="0" fontId="12" fillId="0" borderId="15" xfId="68" applyFont="1" applyFill="1" applyBorder="1" applyAlignment="1">
      <alignment horizontal="centerContinuous" vertical="center" wrapText="1"/>
      <protection/>
    </xf>
    <xf numFmtId="0" fontId="12" fillId="0" borderId="10" xfId="68" applyFont="1" applyFill="1" applyBorder="1" applyAlignment="1">
      <alignment horizontal="centerContinuous" vertical="center" wrapText="1"/>
      <protection/>
    </xf>
    <xf numFmtId="0" fontId="12" fillId="0" borderId="10" xfId="67" applyFont="1" applyFill="1" applyBorder="1" applyAlignment="1">
      <alignment horizontal="centerContinuous" vertical="center" wrapText="1"/>
      <protection/>
    </xf>
    <xf numFmtId="0" fontId="12" fillId="0" borderId="10" xfId="68" applyFont="1" applyFill="1" applyBorder="1" applyAlignment="1">
      <alignment horizontal="center" vertical="center" textRotation="90" wrapText="1"/>
      <protection/>
    </xf>
    <xf numFmtId="9" fontId="12" fillId="0" borderId="10" xfId="76" applyNumberFormat="1" applyFont="1" applyFill="1" applyBorder="1" applyAlignment="1">
      <alignment horizontal="center" vertical="center" wrapText="1"/>
    </xf>
    <xf numFmtId="10" fontId="12" fillId="0" borderId="10" xfId="76" applyNumberFormat="1" applyFont="1" applyFill="1" applyBorder="1" applyAlignment="1">
      <alignment horizontal="center" vertical="center" wrapText="1"/>
    </xf>
    <xf numFmtId="0" fontId="15" fillId="0" borderId="10" xfId="68" applyNumberFormat="1" applyFont="1" applyFill="1" applyBorder="1" applyAlignment="1">
      <alignment horizontal="center" vertical="center" wrapText="1"/>
      <protection/>
    </xf>
    <xf numFmtId="164" fontId="12" fillId="0" borderId="10" xfId="76" applyNumberFormat="1" applyFont="1" applyFill="1" applyBorder="1" applyAlignment="1">
      <alignment horizontal="center" vertical="center" wrapText="1"/>
    </xf>
    <xf numFmtId="0" fontId="18" fillId="0" borderId="10" xfId="52" applyFont="1" applyBorder="1" applyAlignment="1" applyProtection="1">
      <alignment horizontal="center" vertical="center"/>
      <protection locked="0"/>
    </xf>
    <xf numFmtId="0" fontId="13" fillId="0" borderId="10" xfId="52" applyFont="1" applyBorder="1" applyAlignment="1" applyProtection="1">
      <alignment horizontal="center" vertical="center" wrapText="1"/>
      <protection locked="0"/>
    </xf>
    <xf numFmtId="0" fontId="15" fillId="0" borderId="1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Protection="1">
      <alignment/>
      <protection locked="0"/>
    </xf>
    <xf numFmtId="0" fontId="12" fillId="0" borderId="10" xfId="52" applyFont="1" applyFill="1" applyBorder="1" applyAlignment="1" applyProtection="1">
      <alignment horizontal="center" vertical="center"/>
      <protection locked="0"/>
    </xf>
    <xf numFmtId="0" fontId="66" fillId="0" borderId="15" xfId="52" applyFont="1" applyBorder="1" applyAlignment="1" applyProtection="1">
      <alignment horizontal="center" vertical="center" wrapText="1"/>
      <protection locked="0"/>
    </xf>
    <xf numFmtId="0" fontId="66" fillId="0" borderId="10" xfId="52" applyNumberFormat="1" applyFont="1" applyBorder="1" applyAlignment="1" applyProtection="1">
      <alignment horizontal="center" vertical="center" wrapText="1"/>
      <protection locked="0"/>
    </xf>
    <xf numFmtId="10" fontId="66" fillId="0" borderId="10" xfId="79" applyNumberFormat="1" applyFont="1" applyBorder="1" applyAlignment="1" applyProtection="1">
      <alignment horizontal="center" vertical="center" wrapText="1"/>
      <protection locked="0"/>
    </xf>
    <xf numFmtId="0" fontId="67" fillId="0" borderId="10" xfId="52" applyFont="1" applyBorder="1" applyAlignment="1" applyProtection="1">
      <alignment/>
      <protection locked="0"/>
    </xf>
    <xf numFmtId="0" fontId="12" fillId="0" borderId="10" xfId="52" applyFont="1" applyBorder="1" applyAlignment="1" applyProtection="1">
      <alignment/>
      <protection locked="0"/>
    </xf>
    <xf numFmtId="0" fontId="12" fillId="0" borderId="10" xfId="52" applyFont="1" applyBorder="1" applyAlignment="1" applyProtection="1">
      <alignment horizontal="center" vertical="center" wrapText="1"/>
      <protection locked="0"/>
    </xf>
    <xf numFmtId="0" fontId="67" fillId="0" borderId="10" xfId="52" applyNumberFormat="1" applyFont="1" applyBorder="1" applyAlignment="1" applyProtection="1">
      <alignment horizontal="center" vertical="center" wrapText="1"/>
      <protection locked="0"/>
    </xf>
    <xf numFmtId="10" fontId="67" fillId="0" borderId="10" xfId="79" applyNumberFormat="1" applyFont="1" applyBorder="1" applyAlignment="1" applyProtection="1">
      <alignment horizontal="center" vertical="center" wrapText="1"/>
      <protection locked="0"/>
    </xf>
    <xf numFmtId="9" fontId="67" fillId="0" borderId="10" xfId="79" applyNumberFormat="1" applyFont="1" applyBorder="1" applyAlignment="1" applyProtection="1">
      <alignment horizontal="center" vertical="center" wrapText="1"/>
      <protection locked="0"/>
    </xf>
    <xf numFmtId="0" fontId="26" fillId="0" borderId="10" xfId="52" applyFont="1" applyBorder="1" applyAlignment="1" applyProtection="1">
      <alignment horizontal="left" indent="3"/>
      <protection locked="0"/>
    </xf>
    <xf numFmtId="0" fontId="13" fillId="0" borderId="10" xfId="52" applyFont="1" applyBorder="1" applyAlignment="1" applyProtection="1">
      <alignment horizontal="right"/>
      <protection locked="0"/>
    </xf>
    <xf numFmtId="0" fontId="12" fillId="0" borderId="10" xfId="52" applyNumberFormat="1" applyFont="1" applyBorder="1" applyAlignment="1" applyProtection="1">
      <alignment horizontal="center" vertical="center" wrapText="1"/>
      <protection locked="0"/>
    </xf>
    <xf numFmtId="0" fontId="64" fillId="0" borderId="0" xfId="52" applyFont="1" applyFill="1" applyAlignment="1">
      <alignment/>
      <protection/>
    </xf>
    <xf numFmtId="0" fontId="18" fillId="0" borderId="0" xfId="52" applyFont="1" applyFill="1" applyAlignment="1">
      <alignment/>
      <protection/>
    </xf>
    <xf numFmtId="0" fontId="11" fillId="0" borderId="0" xfId="52" applyFill="1" applyAlignment="1">
      <alignment/>
      <protection/>
    </xf>
    <xf numFmtId="49" fontId="62" fillId="0" borderId="0" xfId="52" applyNumberFormat="1" applyFont="1" applyFill="1" applyBorder="1" applyAlignment="1">
      <alignment wrapText="1"/>
      <protection/>
    </xf>
    <xf numFmtId="49" fontId="62" fillId="0" borderId="13" xfId="52" applyNumberFormat="1" applyFont="1" applyFill="1" applyBorder="1" applyAlignment="1">
      <alignment wrapText="1"/>
      <protection/>
    </xf>
    <xf numFmtId="0" fontId="65" fillId="0" borderId="13" xfId="52" applyFont="1" applyBorder="1">
      <alignment/>
      <protection/>
    </xf>
    <xf numFmtId="0" fontId="11" fillId="0" borderId="0" xfId="52" applyFill="1" applyProtection="1">
      <alignment/>
      <protection locked="0"/>
    </xf>
    <xf numFmtId="0" fontId="11" fillId="0" borderId="0" xfId="52" applyFill="1" applyAlignment="1" applyProtection="1">
      <alignment horizontal="center" vertical="center"/>
      <protection locked="0"/>
    </xf>
    <xf numFmtId="10" fontId="11" fillId="0" borderId="0" xfId="52" applyNumberFormat="1" applyFill="1" applyProtection="1">
      <alignment/>
      <protection locked="0"/>
    </xf>
    <xf numFmtId="0" fontId="18" fillId="0" borderId="0" xfId="52" applyFont="1" applyFill="1" applyProtection="1">
      <alignment/>
      <protection locked="0"/>
    </xf>
    <xf numFmtId="0" fontId="18" fillId="0" borderId="0" xfId="52" applyFont="1" applyFill="1" applyAlignment="1" applyProtection="1">
      <alignment/>
      <protection locked="0"/>
    </xf>
    <xf numFmtId="0" fontId="11" fillId="0" borderId="0" xfId="52" applyFill="1">
      <alignment/>
      <protection/>
    </xf>
    <xf numFmtId="0" fontId="11" fillId="0" borderId="0" xfId="52" applyFill="1" applyAlignment="1">
      <alignment horizontal="center" vertical="center"/>
      <protection/>
    </xf>
    <xf numFmtId="0" fontId="17" fillId="0" borderId="0" xfId="52" applyFont="1" applyFill="1" applyAlignment="1">
      <alignment horizontal="centerContinuous" vertical="top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4" fillId="0" borderId="13" xfId="52" applyFont="1" applyFill="1" applyBorder="1" applyAlignment="1">
      <alignment horizontal="center" vertical="center"/>
      <protection/>
    </xf>
    <xf numFmtId="0" fontId="14" fillId="0" borderId="13" xfId="52" applyFont="1" applyFill="1" applyBorder="1" applyAlignment="1">
      <alignment horizontal="centerContinuous" vertical="center"/>
      <protection/>
    </xf>
    <xf numFmtId="0" fontId="12" fillId="0" borderId="12" xfId="67" applyFont="1" applyFill="1" applyBorder="1" applyAlignment="1">
      <alignment horizontal="centerContinuous" vertical="center" wrapText="1"/>
      <protection/>
    </xf>
    <xf numFmtId="0" fontId="12" fillId="0" borderId="14" xfId="67" applyFont="1" applyFill="1" applyBorder="1" applyAlignment="1">
      <alignment horizontal="centerContinuous" vertical="center" wrapText="1"/>
      <protection/>
    </xf>
    <xf numFmtId="0" fontId="12" fillId="0" borderId="15" xfId="67" applyFont="1" applyFill="1" applyBorder="1" applyAlignment="1">
      <alignment horizontal="centerContinuous" vertical="center" wrapText="1"/>
      <protection/>
    </xf>
    <xf numFmtId="0" fontId="18" fillId="0" borderId="12" xfId="52" applyFont="1" applyFill="1" applyBorder="1" applyAlignment="1" applyProtection="1">
      <alignment horizontal="center" vertical="center"/>
      <protection locked="0"/>
    </xf>
    <xf numFmtId="0" fontId="18" fillId="0" borderId="15" xfId="52" applyFont="1" applyFill="1" applyBorder="1" applyAlignment="1" applyProtection="1">
      <alignment horizontal="center" vertical="center"/>
      <protection locked="0"/>
    </xf>
    <xf numFmtId="10" fontId="12" fillId="0" borderId="10" xfId="52" applyNumberFormat="1" applyFont="1" applyFill="1" applyBorder="1" applyAlignment="1" applyProtection="1">
      <alignment horizontal="center" vertical="center"/>
      <protection locked="0"/>
    </xf>
    <xf numFmtId="10" fontId="15" fillId="0" borderId="10" xfId="52" applyNumberFormat="1" applyFont="1" applyFill="1" applyBorder="1" applyAlignment="1" applyProtection="1">
      <alignment horizontal="center" vertical="center"/>
      <protection locked="0"/>
    </xf>
    <xf numFmtId="9" fontId="12" fillId="0" borderId="10" xfId="52" applyNumberFormat="1" applyFont="1" applyFill="1" applyBorder="1" applyAlignment="1" applyProtection="1">
      <alignment horizontal="center" vertical="center"/>
      <protection locked="0"/>
    </xf>
    <xf numFmtId="0" fontId="15" fillId="0" borderId="12" xfId="52" applyFont="1" applyFill="1" applyBorder="1" applyAlignment="1" applyProtection="1">
      <alignment horizontal="centerContinuous"/>
      <protection locked="0"/>
    </xf>
    <xf numFmtId="0" fontId="15" fillId="0" borderId="15" xfId="52" applyFont="1" applyFill="1" applyBorder="1" applyAlignment="1" applyProtection="1">
      <alignment horizontal="centerContinuous"/>
      <protection locked="0"/>
    </xf>
    <xf numFmtId="0" fontId="15" fillId="0" borderId="15" xfId="52" applyFont="1" applyFill="1" applyBorder="1" applyAlignment="1" applyProtection="1">
      <alignment horizontal="center" vertical="center"/>
      <protection locked="0"/>
    </xf>
    <xf numFmtId="0" fontId="15" fillId="0" borderId="10" xfId="52" applyNumberFormat="1" applyFont="1" applyFill="1" applyBorder="1" applyAlignment="1" applyProtection="1">
      <alignment horizontal="center" vertical="center"/>
      <protection locked="0"/>
    </xf>
    <xf numFmtId="1" fontId="15" fillId="0" borderId="10" xfId="52" applyNumberFormat="1" applyFont="1" applyFill="1" applyBorder="1" applyAlignment="1" applyProtection="1">
      <alignment horizontal="center" vertical="center"/>
      <protection locked="0"/>
    </xf>
    <xf numFmtId="0" fontId="12" fillId="0" borderId="10" xfId="52" applyFont="1" applyFill="1" applyBorder="1" applyProtection="1">
      <alignment/>
      <protection locked="0"/>
    </xf>
    <xf numFmtId="0" fontId="12" fillId="0" borderId="10" xfId="52" applyNumberFormat="1" applyFont="1" applyFill="1" applyBorder="1" applyAlignment="1" applyProtection="1">
      <alignment horizontal="center" vertical="center"/>
      <protection locked="0"/>
    </xf>
    <xf numFmtId="1" fontId="12" fillId="0" borderId="10" xfId="52" applyNumberFormat="1" applyFont="1" applyFill="1" applyBorder="1" applyAlignment="1" applyProtection="1">
      <alignment horizontal="center" vertical="center"/>
      <protection locked="0"/>
    </xf>
    <xf numFmtId="0" fontId="13" fillId="0" borderId="10" xfId="52" applyFont="1" applyFill="1" applyBorder="1" applyAlignment="1" applyProtection="1">
      <alignment horizontal="right"/>
      <protection locked="0"/>
    </xf>
    <xf numFmtId="0" fontId="13" fillId="0" borderId="10" xfId="52" applyFont="1" applyFill="1" applyBorder="1" applyAlignment="1" applyProtection="1">
      <alignment horizontal="center" vertical="center"/>
      <protection locked="0"/>
    </xf>
    <xf numFmtId="49" fontId="10" fillId="33" borderId="12" xfId="68" applyNumberFormat="1" applyFont="1" applyFill="1" applyBorder="1" applyAlignment="1">
      <alignment horizontal="center" vertical="center" wrapText="1"/>
      <protection/>
    </xf>
    <xf numFmtId="49" fontId="10" fillId="33" borderId="14" xfId="68" applyNumberFormat="1" applyFont="1" applyFill="1" applyBorder="1" applyAlignment="1">
      <alignment horizontal="center" vertical="center" wrapText="1"/>
      <protection/>
    </xf>
    <xf numFmtId="49" fontId="10" fillId="33" borderId="15" xfId="68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 horizontal="left" wrapText="1"/>
    </xf>
    <xf numFmtId="0" fontId="12" fillId="34" borderId="10" xfId="67" applyFont="1" applyFill="1" applyBorder="1" applyAlignment="1">
      <alignment horizontal="center" vertical="center" textRotation="90" wrapText="1"/>
      <protection/>
    </xf>
    <xf numFmtId="0" fontId="12" fillId="34" borderId="10" xfId="68" applyFont="1" applyFill="1" applyBorder="1" applyAlignment="1">
      <alignment horizontal="center" vertical="center" textRotation="90" wrapText="1"/>
      <protection/>
    </xf>
    <xf numFmtId="0" fontId="12" fillId="34" borderId="10" xfId="68" applyNumberFormat="1" applyFont="1" applyFill="1" applyBorder="1" applyAlignment="1">
      <alignment horizontal="center" vertical="center" wrapText="1"/>
      <protection/>
    </xf>
    <xf numFmtId="0" fontId="12" fillId="34" borderId="16" xfId="68" applyNumberFormat="1" applyFont="1" applyFill="1" applyBorder="1" applyAlignment="1">
      <alignment horizontal="center" vertical="center" textRotation="90" wrapText="1"/>
      <protection/>
    </xf>
    <xf numFmtId="0" fontId="12" fillId="34" borderId="17" xfId="68" applyNumberFormat="1" applyFont="1" applyFill="1" applyBorder="1" applyAlignment="1">
      <alignment horizontal="center" vertical="center" textRotation="90" wrapText="1"/>
      <protection/>
    </xf>
    <xf numFmtId="0" fontId="12" fillId="34" borderId="11" xfId="68" applyNumberFormat="1" applyFont="1" applyFill="1" applyBorder="1" applyAlignment="1">
      <alignment horizontal="center" vertical="center" textRotation="90" wrapText="1"/>
      <protection/>
    </xf>
    <xf numFmtId="10" fontId="12" fillId="34" borderId="10" xfId="68" applyNumberFormat="1" applyFont="1" applyFill="1" applyBorder="1" applyAlignment="1">
      <alignment horizontal="center" vertical="center" textRotation="90" wrapText="1"/>
      <protection/>
    </xf>
    <xf numFmtId="0" fontId="12" fillId="34" borderId="17" xfId="68" applyFont="1" applyFill="1" applyBorder="1" applyAlignment="1">
      <alignment horizontal="center" vertical="center" textRotation="90" wrapText="1"/>
      <protection/>
    </xf>
    <xf numFmtId="0" fontId="12" fillId="34" borderId="11" xfId="68" applyFont="1" applyFill="1" applyBorder="1" applyAlignment="1">
      <alignment horizontal="center" vertical="center" textRotation="90" wrapText="1"/>
      <protection/>
    </xf>
    <xf numFmtId="0" fontId="12" fillId="0" borderId="18" xfId="68" applyFont="1" applyFill="1" applyBorder="1" applyAlignment="1">
      <alignment horizontal="center" vertical="center" wrapText="1"/>
      <protection/>
    </xf>
    <xf numFmtId="0" fontId="12" fillId="0" borderId="19" xfId="68" applyFont="1" applyFill="1" applyBorder="1" applyAlignment="1">
      <alignment horizontal="center" vertical="center" wrapText="1"/>
      <protection/>
    </xf>
    <xf numFmtId="0" fontId="12" fillId="0" borderId="20" xfId="68" applyFont="1" applyFill="1" applyBorder="1" applyAlignment="1">
      <alignment horizontal="center" vertical="center" wrapText="1"/>
      <protection/>
    </xf>
    <xf numFmtId="0" fontId="12" fillId="0" borderId="21" xfId="68" applyFont="1" applyFill="1" applyBorder="1" applyAlignment="1">
      <alignment horizontal="center" vertical="center" wrapText="1"/>
      <protection/>
    </xf>
    <xf numFmtId="0" fontId="12" fillId="0" borderId="13" xfId="68" applyFont="1" applyFill="1" applyBorder="1" applyAlignment="1">
      <alignment horizontal="center" vertical="center" wrapText="1"/>
      <protection/>
    </xf>
    <xf numFmtId="0" fontId="12" fillId="0" borderId="22" xfId="68" applyFont="1" applyFill="1" applyBorder="1" applyAlignment="1">
      <alignment horizontal="center" vertical="center" wrapText="1"/>
      <protection/>
    </xf>
    <xf numFmtId="0" fontId="12" fillId="0" borderId="10" xfId="68" applyFont="1" applyFill="1" applyBorder="1" applyAlignment="1">
      <alignment horizontal="center" vertical="center" wrapText="1"/>
      <protection/>
    </xf>
    <xf numFmtId="0" fontId="12" fillId="0" borderId="16" xfId="68" applyFont="1" applyFill="1" applyBorder="1" applyAlignment="1">
      <alignment horizontal="center" vertical="center" textRotation="90" wrapText="1"/>
      <protection/>
    </xf>
    <xf numFmtId="0" fontId="12" fillId="0" borderId="17" xfId="68" applyFont="1" applyFill="1" applyBorder="1" applyAlignment="1">
      <alignment horizontal="center" vertical="center" textRotation="90" wrapText="1"/>
      <protection/>
    </xf>
    <xf numFmtId="0" fontId="12" fillId="0" borderId="11" xfId="68" applyFont="1" applyFill="1" applyBorder="1" applyAlignment="1">
      <alignment horizontal="center" vertical="center" textRotation="90" wrapText="1"/>
      <protection/>
    </xf>
    <xf numFmtId="0" fontId="12" fillId="34" borderId="18" xfId="68" applyNumberFormat="1" applyFont="1" applyFill="1" applyBorder="1" applyAlignment="1">
      <alignment horizontal="center" vertical="center" wrapText="1"/>
      <protection/>
    </xf>
    <xf numFmtId="0" fontId="12" fillId="34" borderId="23" xfId="68" applyNumberFormat="1" applyFont="1" applyFill="1" applyBorder="1" applyAlignment="1">
      <alignment horizontal="center" vertical="center" wrapText="1"/>
      <protection/>
    </xf>
    <xf numFmtId="0" fontId="12" fillId="34" borderId="21" xfId="6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49" fontId="63" fillId="0" borderId="0" xfId="0" applyNumberFormat="1" applyFont="1" applyAlignment="1">
      <alignment horizontal="left" wrapText="1"/>
    </xf>
    <xf numFmtId="0" fontId="69" fillId="0" borderId="13" xfId="0" applyFont="1" applyBorder="1" applyAlignment="1">
      <alignment horizontal="center"/>
    </xf>
    <xf numFmtId="49" fontId="10" fillId="33" borderId="16" xfId="68" applyNumberFormat="1" applyFont="1" applyFill="1" applyBorder="1" applyAlignment="1">
      <alignment horizontal="center" vertical="center" wrapText="1"/>
      <protection/>
    </xf>
    <xf numFmtId="49" fontId="10" fillId="33" borderId="17" xfId="68" applyNumberFormat="1" applyFont="1" applyFill="1" applyBorder="1" applyAlignment="1">
      <alignment horizontal="center" vertical="center" wrapText="1"/>
      <protection/>
    </xf>
    <xf numFmtId="49" fontId="10" fillId="33" borderId="11" xfId="68" applyNumberFormat="1" applyFont="1" applyFill="1" applyBorder="1" applyAlignment="1">
      <alignment horizontal="center" vertical="center" wrapText="1"/>
      <protection/>
    </xf>
    <xf numFmtId="0" fontId="10" fillId="34" borderId="10" xfId="68" applyFont="1" applyFill="1" applyBorder="1" applyAlignment="1">
      <alignment horizontal="center" vertical="center"/>
      <protection/>
    </xf>
    <xf numFmtId="0" fontId="10" fillId="0" borderId="12" xfId="68" applyFont="1" applyFill="1" applyBorder="1" applyAlignment="1">
      <alignment horizontal="center" vertical="center" wrapText="1"/>
      <protection/>
    </xf>
    <xf numFmtId="0" fontId="10" fillId="0" borderId="14" xfId="68" applyFont="1" applyFill="1" applyBorder="1" applyAlignment="1">
      <alignment horizontal="center" vertical="center" wrapText="1"/>
      <protection/>
    </xf>
    <xf numFmtId="0" fontId="10" fillId="0" borderId="15" xfId="68" applyFont="1" applyFill="1" applyBorder="1" applyAlignment="1">
      <alignment horizontal="center" vertical="center" wrapText="1"/>
      <protection/>
    </xf>
    <xf numFmtId="0" fontId="10" fillId="34" borderId="10" xfId="68" applyNumberFormat="1" applyFont="1" applyFill="1" applyBorder="1" applyAlignment="1">
      <alignment horizontal="center" vertical="center" wrapText="1"/>
      <protection/>
    </xf>
    <xf numFmtId="0" fontId="10" fillId="34" borderId="18" xfId="68" applyNumberFormat="1" applyFont="1" applyFill="1" applyBorder="1" applyAlignment="1">
      <alignment horizontal="center" vertical="center" wrapText="1"/>
      <protection/>
    </xf>
    <xf numFmtId="0" fontId="10" fillId="34" borderId="20" xfId="68" applyNumberFormat="1" applyFont="1" applyFill="1" applyBorder="1" applyAlignment="1">
      <alignment horizontal="center" vertical="center" wrapText="1"/>
      <protection/>
    </xf>
    <xf numFmtId="0" fontId="12" fillId="34" borderId="10" xfId="6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49" fontId="69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63" fillId="0" borderId="0" xfId="0" applyNumberFormat="1" applyFont="1" applyAlignment="1">
      <alignment horizontal="left" vertical="top" wrapText="1"/>
    </xf>
    <xf numFmtId="0" fontId="12" fillId="34" borderId="20" xfId="68" applyNumberFormat="1" applyFont="1" applyFill="1" applyBorder="1" applyAlignment="1">
      <alignment horizontal="center" vertical="center" wrapText="1"/>
      <protection/>
    </xf>
    <xf numFmtId="0" fontId="12" fillId="34" borderId="22" xfId="68" applyNumberFormat="1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34" borderId="12" xfId="68" applyFont="1" applyFill="1" applyBorder="1" applyAlignment="1">
      <alignment horizontal="center" vertical="center"/>
      <protection/>
    </xf>
    <xf numFmtId="0" fontId="12" fillId="34" borderId="14" xfId="68" applyFont="1" applyFill="1" applyBorder="1" applyAlignment="1">
      <alignment horizontal="center" vertical="center"/>
      <protection/>
    </xf>
    <xf numFmtId="0" fontId="12" fillId="34" borderId="15" xfId="68" applyFont="1" applyFill="1" applyBorder="1" applyAlignment="1">
      <alignment horizontal="center" vertical="center"/>
      <protection/>
    </xf>
    <xf numFmtId="0" fontId="12" fillId="34" borderId="10" xfId="68" applyFont="1" applyFill="1" applyBorder="1" applyAlignment="1">
      <alignment horizontal="center" vertical="center" wrapText="1"/>
      <protection/>
    </xf>
    <xf numFmtId="0" fontId="12" fillId="34" borderId="12" xfId="68" applyFont="1" applyFill="1" applyBorder="1" applyAlignment="1">
      <alignment horizontal="center" vertical="center" wrapText="1"/>
      <protection/>
    </xf>
    <xf numFmtId="0" fontId="12" fillId="34" borderId="14" xfId="68" applyFont="1" applyFill="1" applyBorder="1" applyAlignment="1">
      <alignment horizontal="center" vertical="center" wrapText="1"/>
      <protection/>
    </xf>
    <xf numFmtId="0" fontId="12" fillId="34" borderId="15" xfId="68" applyFont="1" applyFill="1" applyBorder="1" applyAlignment="1">
      <alignment horizontal="center" vertical="center" wrapText="1"/>
      <protection/>
    </xf>
    <xf numFmtId="49" fontId="12" fillId="0" borderId="16" xfId="68" applyNumberFormat="1" applyFont="1" applyFill="1" applyBorder="1" applyAlignment="1">
      <alignment horizontal="center" vertical="center" wrapText="1"/>
      <protection/>
    </xf>
    <xf numFmtId="49" fontId="12" fillId="0" borderId="17" xfId="68" applyNumberFormat="1" applyFont="1" applyFill="1" applyBorder="1" applyAlignment="1">
      <alignment horizontal="center" vertical="center" wrapText="1"/>
      <protection/>
    </xf>
    <xf numFmtId="49" fontId="12" fillId="0" borderId="11" xfId="68" applyNumberFormat="1" applyFont="1" applyFill="1" applyBorder="1" applyAlignment="1">
      <alignment horizontal="center" vertical="center" wrapText="1"/>
      <protection/>
    </xf>
    <xf numFmtId="49" fontId="63" fillId="0" borderId="0" xfId="0" applyNumberFormat="1" applyFont="1" applyAlignment="1">
      <alignment horizontal="center" wrapText="1"/>
    </xf>
    <xf numFmtId="49" fontId="70" fillId="34" borderId="0" xfId="66" applyNumberFormat="1" applyFont="1" applyFill="1" applyAlignment="1">
      <alignment horizontal="center" vertical="center" wrapText="1"/>
      <protection/>
    </xf>
    <xf numFmtId="0" fontId="22" fillId="0" borderId="13" xfId="58" applyFont="1" applyFill="1" applyBorder="1" applyAlignment="1">
      <alignment horizontal="center" vertical="top" wrapText="1"/>
      <protection/>
    </xf>
    <xf numFmtId="0" fontId="12" fillId="34" borderId="10" xfId="68" applyFont="1" applyFill="1" applyBorder="1" applyAlignment="1">
      <alignment horizontal="center" vertical="center"/>
      <protection/>
    </xf>
    <xf numFmtId="0" fontId="12" fillId="0" borderId="10" xfId="67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 applyProtection="1">
      <alignment horizontal="center" vertical="center" wrapText="1"/>
      <protection locked="0"/>
    </xf>
    <xf numFmtId="0" fontId="12" fillId="0" borderId="17" xfId="52" applyFont="1" applyBorder="1" applyAlignment="1" applyProtection="1">
      <alignment horizontal="center" vertical="center" wrapText="1"/>
      <protection locked="0"/>
    </xf>
    <xf numFmtId="0" fontId="12" fillId="0" borderId="11" xfId="52" applyFont="1" applyBorder="1" applyAlignment="1" applyProtection="1">
      <alignment horizontal="center" vertical="center" wrapText="1"/>
      <protection locked="0"/>
    </xf>
    <xf numFmtId="49" fontId="12" fillId="0" borderId="18" xfId="68" applyNumberFormat="1" applyFont="1" applyFill="1" applyBorder="1" applyAlignment="1">
      <alignment horizontal="center" vertical="center" wrapText="1"/>
      <protection/>
    </xf>
    <xf numFmtId="49" fontId="12" fillId="0" borderId="20" xfId="68" applyNumberFormat="1" applyFont="1" applyFill="1" applyBorder="1" applyAlignment="1">
      <alignment horizontal="center" vertical="center" wrapText="1"/>
      <protection/>
    </xf>
    <xf numFmtId="49" fontId="12" fillId="0" borderId="23" xfId="68" applyNumberFormat="1" applyFont="1" applyFill="1" applyBorder="1" applyAlignment="1">
      <alignment horizontal="center" vertical="center" wrapText="1"/>
      <protection/>
    </xf>
    <xf numFmtId="49" fontId="12" fillId="0" borderId="24" xfId="68" applyNumberFormat="1" applyFont="1" applyFill="1" applyBorder="1" applyAlignment="1">
      <alignment horizontal="center" vertical="center" wrapText="1"/>
      <protection/>
    </xf>
    <xf numFmtId="49" fontId="12" fillId="0" borderId="21" xfId="68" applyNumberFormat="1" applyFont="1" applyFill="1" applyBorder="1" applyAlignment="1">
      <alignment horizontal="center" vertical="center" wrapText="1"/>
      <protection/>
    </xf>
    <xf numFmtId="49" fontId="12" fillId="0" borderId="22" xfId="68" applyNumberFormat="1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64" fillId="0" borderId="0" xfId="52" applyFont="1" applyFill="1" applyBorder="1" applyAlignment="1">
      <alignment horizontal="left" wrapText="1"/>
      <protection/>
    </xf>
    <xf numFmtId="0" fontId="66" fillId="0" borderId="12" xfId="52" applyFont="1" applyBorder="1" applyAlignment="1" applyProtection="1">
      <alignment horizontal="center" vertical="center"/>
      <protection locked="0"/>
    </xf>
    <xf numFmtId="0" fontId="66" fillId="0" borderId="15" xfId="52" applyFont="1" applyBorder="1" applyAlignment="1" applyProtection="1">
      <alignment horizontal="center" vertical="center"/>
      <protection locked="0"/>
    </xf>
    <xf numFmtId="0" fontId="12" fillId="0" borderId="18" xfId="68" applyNumberFormat="1" applyFont="1" applyFill="1" applyBorder="1" applyAlignment="1">
      <alignment horizontal="center" vertical="center" wrapText="1"/>
      <protection/>
    </xf>
    <xf numFmtId="0" fontId="12" fillId="0" borderId="20" xfId="68" applyNumberFormat="1" applyFont="1" applyFill="1" applyBorder="1" applyAlignment="1">
      <alignment horizontal="center" vertical="center" wrapText="1"/>
      <protection/>
    </xf>
    <xf numFmtId="0" fontId="12" fillId="0" borderId="23" xfId="68" applyNumberFormat="1" applyFont="1" applyFill="1" applyBorder="1" applyAlignment="1">
      <alignment horizontal="center" vertical="center" wrapText="1"/>
      <protection/>
    </xf>
    <xf numFmtId="0" fontId="12" fillId="0" borderId="24" xfId="68" applyNumberFormat="1" applyFont="1" applyFill="1" applyBorder="1" applyAlignment="1">
      <alignment horizontal="center" vertical="center" wrapText="1"/>
      <protection/>
    </xf>
    <xf numFmtId="0" fontId="12" fillId="0" borderId="21" xfId="68" applyNumberFormat="1" applyFont="1" applyFill="1" applyBorder="1" applyAlignment="1">
      <alignment horizontal="center" vertical="center" wrapText="1"/>
      <protection/>
    </xf>
    <xf numFmtId="0" fontId="12" fillId="0" borderId="22" xfId="68" applyNumberFormat="1" applyFont="1" applyFill="1" applyBorder="1" applyAlignment="1">
      <alignment horizontal="center" vertical="center" wrapText="1"/>
      <protection/>
    </xf>
    <xf numFmtId="0" fontId="12" fillId="0" borderId="16" xfId="67" applyFont="1" applyFill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16" xfId="52" applyFont="1" applyFill="1" applyBorder="1" applyAlignment="1" applyProtection="1">
      <alignment horizontal="center" vertical="center" wrapText="1"/>
      <protection locked="0"/>
    </xf>
    <xf numFmtId="0" fontId="12" fillId="0" borderId="11" xfId="52" applyFont="1" applyFill="1" applyBorder="1" applyAlignment="1" applyProtection="1">
      <alignment horizontal="center" vertical="center" wrapText="1"/>
      <protection locked="0"/>
    </xf>
    <xf numFmtId="0" fontId="12" fillId="0" borderId="16" xfId="68" applyFont="1" applyFill="1" applyBorder="1" applyAlignment="1">
      <alignment horizontal="center" vertical="center" wrapText="1"/>
      <protection/>
    </xf>
    <xf numFmtId="0" fontId="12" fillId="0" borderId="11" xfId="68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14" fillId="0" borderId="0" xfId="52" applyFont="1" applyFill="1" applyAlignment="1">
      <alignment horizontal="center" vertical="center"/>
      <protection/>
    </xf>
    <xf numFmtId="0" fontId="12" fillId="0" borderId="16" xfId="67" applyFont="1" applyFill="1" applyBorder="1" applyAlignment="1">
      <alignment horizontal="center" vertical="center" textRotation="90" wrapText="1"/>
      <protection/>
    </xf>
    <xf numFmtId="0" fontId="12" fillId="0" borderId="17" xfId="67" applyFont="1" applyFill="1" applyBorder="1" applyAlignment="1">
      <alignment horizontal="center" vertical="center" textRotation="90" wrapText="1"/>
      <protection/>
    </xf>
    <xf numFmtId="0" fontId="12" fillId="0" borderId="11" xfId="67" applyFont="1" applyFill="1" applyBorder="1" applyAlignment="1">
      <alignment horizontal="center" vertical="center" textRotation="90" wrapText="1"/>
      <protection/>
    </xf>
    <xf numFmtId="0" fontId="12" fillId="0" borderId="17" xfId="68" applyFont="1" applyFill="1" applyBorder="1" applyAlignment="1">
      <alignment horizontal="center" vertical="center" wrapText="1"/>
      <protection/>
    </xf>
    <xf numFmtId="0" fontId="12" fillId="0" borderId="18" xfId="67" applyFont="1" applyFill="1" applyBorder="1" applyAlignment="1">
      <alignment horizontal="center" vertical="center" wrapText="1"/>
      <protection/>
    </xf>
    <xf numFmtId="0" fontId="12" fillId="0" borderId="20" xfId="67" applyFont="1" applyFill="1" applyBorder="1" applyAlignment="1">
      <alignment horizontal="center" vertical="center" wrapText="1"/>
      <protection/>
    </xf>
    <xf numFmtId="0" fontId="12" fillId="0" borderId="23" xfId="67" applyFont="1" applyFill="1" applyBorder="1" applyAlignment="1">
      <alignment horizontal="center" vertical="center" wrapText="1"/>
      <protection/>
    </xf>
    <xf numFmtId="0" fontId="12" fillId="0" borderId="24" xfId="67" applyFont="1" applyFill="1" applyBorder="1" applyAlignment="1">
      <alignment horizontal="center" vertical="center" wrapText="1"/>
      <protection/>
    </xf>
    <xf numFmtId="0" fontId="12" fillId="0" borderId="21" xfId="67" applyFont="1" applyFill="1" applyBorder="1" applyAlignment="1">
      <alignment horizontal="center" vertical="center" wrapText="1"/>
      <protection/>
    </xf>
    <xf numFmtId="0" fontId="12" fillId="0" borderId="22" xfId="67" applyFont="1" applyFill="1" applyBorder="1" applyAlignment="1">
      <alignment horizontal="center" vertical="center" wrapText="1"/>
      <protection/>
    </xf>
    <xf numFmtId="0" fontId="64" fillId="0" borderId="0" xfId="52" applyFont="1" applyFill="1" applyBorder="1" applyAlignment="1">
      <alignment horizontal="left" vertical="top" wrapText="1"/>
      <protection/>
    </xf>
    <xf numFmtId="0" fontId="12" fillId="0" borderId="16" xfId="68" applyNumberFormat="1" applyFont="1" applyFill="1" applyBorder="1" applyAlignment="1">
      <alignment horizontal="center" vertical="center" wrapText="1"/>
      <protection/>
    </xf>
    <xf numFmtId="0" fontId="12" fillId="0" borderId="17" xfId="68" applyNumberFormat="1" applyFont="1" applyFill="1" applyBorder="1" applyAlignment="1">
      <alignment horizontal="center" vertical="center" wrapText="1"/>
      <protection/>
    </xf>
    <xf numFmtId="0" fontId="12" fillId="0" borderId="11" xfId="68" applyNumberFormat="1" applyFont="1" applyFill="1" applyBorder="1" applyAlignment="1">
      <alignment horizontal="center" vertical="center" wrapText="1"/>
      <protection/>
    </xf>
    <xf numFmtId="0" fontId="12" fillId="0" borderId="12" xfId="68" applyFont="1" applyFill="1" applyBorder="1" applyAlignment="1">
      <alignment horizontal="center" vertical="center" wrapText="1"/>
      <protection/>
    </xf>
    <xf numFmtId="0" fontId="12" fillId="0" borderId="14" xfId="68" applyFont="1" applyFill="1" applyBorder="1" applyAlignment="1">
      <alignment horizontal="center" vertical="center" wrapText="1"/>
      <protection/>
    </xf>
    <xf numFmtId="0" fontId="12" fillId="0" borderId="15" xfId="68" applyFont="1" applyFill="1" applyBorder="1" applyAlignment="1">
      <alignment horizontal="center" vertical="center" wrapText="1"/>
      <protection/>
    </xf>
    <xf numFmtId="0" fontId="18" fillId="0" borderId="0" xfId="52" applyFont="1" applyFill="1" applyAlignment="1" applyProtection="1">
      <alignment horizontal="left" vertical="top" wrapText="1"/>
      <protection locked="0"/>
    </xf>
    <xf numFmtId="0" fontId="12" fillId="0" borderId="17" xfId="67" applyFont="1" applyFill="1" applyBorder="1" applyAlignment="1">
      <alignment horizontal="center" vertical="center" wrapText="1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2 2" xfId="54"/>
    <cellStyle name="Обычный 2 3" xfId="55"/>
    <cellStyle name="Обычный 2 4" xfId="56"/>
    <cellStyle name="Обычный 2 4 8 2" xfId="57"/>
    <cellStyle name="Обычный 2 5" xfId="58"/>
    <cellStyle name="Обычный 3" xfId="59"/>
    <cellStyle name="Обычный 3 2 7" xfId="60"/>
    <cellStyle name="Обычный 3_трудоустройство_2017" xfId="61"/>
    <cellStyle name="Обычный 4" xfId="62"/>
    <cellStyle name="Обычный 5" xfId="63"/>
    <cellStyle name="Обычный 6 6" xfId="64"/>
    <cellStyle name="Обычный 6 7" xfId="65"/>
    <cellStyle name="Обычный 6 7 2" xfId="66"/>
    <cellStyle name="Обычный_Лист4" xfId="67"/>
    <cellStyle name="Обычный_Общий по фак. на 8.11.2010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2 2" xfId="74"/>
    <cellStyle name="Процентный 2 2 8 2" xfId="75"/>
    <cellStyle name="Процентный 2 2 8 2 2" xfId="76"/>
    <cellStyle name="Процентный 2 3" xfId="77"/>
    <cellStyle name="Процентный 2 4" xfId="78"/>
    <cellStyle name="Процентный 3" xfId="79"/>
    <cellStyle name="Процентный 3 2" xfId="80"/>
    <cellStyle name="Процентный 3 3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55;&#1088;&#1080;&#1085;&#1103;&#1090;&#1099;&#1077;%20&#1092;&#1072;&#1081;&#1083;&#1099;\balbarova@nti.s-vfu.ru\&#1041;&#1072;&#1079;&#1072;%20&#1074;&#1099;&#1087;&#1091;&#1089;&#1082;&#1085;&#1080;&#1082;&#1086;&#1074;%20&#1053;&#1058;&#1048;%20&#1086;&#1095;&#1085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закрепление 2011"/>
      <sheetName val="закрепление 2012"/>
      <sheetName val="закрепление 2013"/>
      <sheetName val="предварительное труд 2014"/>
      <sheetName val="фактическое труд 2014"/>
      <sheetName val="предварительное труд 2015"/>
      <sheetName val="фактическое труд 2015 на 20.11"/>
      <sheetName val="фактическое труд 2015 на 01.10."/>
      <sheetName val="фактическое труд 2015 на 27.10"/>
      <sheetName val="факт труд на 25.11.2015 "/>
      <sheetName val="предварительное труд 2016"/>
      <sheetName val="предварит труд 2016 на 20.06  "/>
      <sheetName val="факт труд 2016 на 20.09"/>
      <sheetName val="факт труд 2016 на 26.09. скорр"/>
    </sheetNames>
    <sheetDataSet>
      <sheetData sheetId="0">
        <row r="4">
          <cell r="I4" t="str">
            <v>Администрации органов местного самоуправления (по согласованию)</v>
          </cell>
        </row>
        <row r="5">
          <cell r="I5" t="str">
            <v>Администрация Президента и Правительства  РС (Я) (по согласованию)</v>
          </cell>
        </row>
        <row r="6">
          <cell r="I6" t="str">
            <v>Госкомитет  РС (Я) по ценовой политике - Регион. энерг.комиссия</v>
          </cell>
        </row>
        <row r="7">
          <cell r="I7" t="str">
            <v>Государственный комитет  РС (Я) по геологии и недропользованию</v>
          </cell>
        </row>
        <row r="8">
          <cell r="I8" t="str">
            <v>Государственный комитет  РС (Я) по размещению гос заказов</v>
          </cell>
        </row>
        <row r="9">
          <cell r="I9" t="str">
            <v>Государственный комитет  РС (Я) по связи и информационным технологиям</v>
          </cell>
        </row>
        <row r="10">
          <cell r="I10" t="str">
            <v>Департамент ветеринарии Республики Саха (Якутия)</v>
          </cell>
        </row>
        <row r="11">
          <cell r="I11" t="str">
            <v>Департамент по архивному делу Республики Саха (Якутия)</v>
          </cell>
        </row>
        <row r="12">
          <cell r="I12" t="str">
            <v>Департамент по водным отношениям Республики Саха (Якутия)</v>
          </cell>
        </row>
        <row r="13">
          <cell r="I13" t="str">
            <v>Департамент по делам народов Республики Саха (Якутия)</v>
          </cell>
        </row>
        <row r="14">
          <cell r="I14" t="str">
            <v>Департамент по делам печати и телерадиовещания Республики Саха (Якутия)</v>
          </cell>
        </row>
        <row r="15">
          <cell r="I15" t="str">
            <v>Департамент по лесным отношениям Республики Саха (Якутия)</v>
          </cell>
        </row>
        <row r="16">
          <cell r="I16" t="str">
            <v>Другие государственные учреждения</v>
          </cell>
        </row>
        <row r="17">
          <cell r="I17" t="str">
            <v>Другие организации (ООО, ИП и др.)</v>
          </cell>
        </row>
        <row r="18">
          <cell r="I18" t="str">
            <v>Министерство архитектуры и строительного комплекса  РС (Я)</v>
          </cell>
        </row>
        <row r="19">
          <cell r="I19" t="str">
            <v>Министерство жилищно-коммунального хозяйства и энергетики  РС (Я)</v>
          </cell>
        </row>
        <row r="20">
          <cell r="I20" t="str">
            <v>Министерство здравоохранения Республики Саха (Якутия) </v>
          </cell>
        </row>
        <row r="21">
          <cell r="I21" t="str">
            <v>Министерство имущественных и земельных отношений РС (Я)</v>
          </cell>
        </row>
        <row r="22">
          <cell r="I22" t="str">
            <v>Министерство культуры и духовного развития Республики Саха (Якутия) </v>
          </cell>
        </row>
        <row r="23">
          <cell r="I23" t="str">
            <v>Министерство образования Республики Саха (Якутия) </v>
          </cell>
        </row>
        <row r="24">
          <cell r="I24" t="str">
            <v>Министерство охраны природы Республики Саха (Якутия) </v>
          </cell>
        </row>
        <row r="25">
          <cell r="I25" t="str">
            <v>Министерство по молодежной политике и спорту Республики Саха (Якутия) </v>
          </cell>
        </row>
        <row r="26">
          <cell r="I26" t="str">
            <v>Министерство по федеративным отношениям и внешним связям РС (Я)</v>
          </cell>
        </row>
        <row r="27">
          <cell r="I27" t="str">
            <v>Министерство сельского хозяйства и продовольственной политики  РС (Я)</v>
          </cell>
        </row>
        <row r="28">
          <cell r="I28" t="str">
            <v>Министерство транспорта и дорожного хозяйства  РС (Я)</v>
          </cell>
        </row>
        <row r="29">
          <cell r="I29" t="str">
            <v>Министерство труда и социального развития  РС (Я)</v>
          </cell>
        </row>
        <row r="30">
          <cell r="I30" t="str">
            <v>Министерство финансов  РС (Я)</v>
          </cell>
        </row>
        <row r="31">
          <cell r="I31" t="str">
            <v>Министерство экономики и промышленной политики РС (Я) </v>
          </cell>
        </row>
        <row r="32">
          <cell r="I32" t="str">
            <v>Минпрофобразования, подготовки и расстановки кадров  РС (Я)</v>
          </cell>
        </row>
        <row r="33">
          <cell r="I33" t="str">
            <v>Федеральные учреждения (по согласованию)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S31" sqref="S31"/>
    </sheetView>
  </sheetViews>
  <sheetFormatPr defaultColWidth="9.140625" defaultRowHeight="12.75"/>
  <cols>
    <col min="1" max="1" width="22.7109375" style="0" customWidth="1"/>
    <col min="2" max="22" width="6.00390625" style="0" customWidth="1"/>
    <col min="23" max="23" width="9.7109375" style="0" customWidth="1"/>
    <col min="24" max="24" width="6.140625" style="0" customWidth="1"/>
  </cols>
  <sheetData>
    <row r="1" spans="1:23" ht="12.75" customHeight="1">
      <c r="A1" s="244" t="s">
        <v>0</v>
      </c>
      <c r="B1" s="244"/>
      <c r="C1" s="1"/>
      <c r="D1" s="1"/>
      <c r="E1" s="1"/>
      <c r="F1" s="2"/>
      <c r="G1" s="2"/>
      <c r="H1" s="2"/>
      <c r="I1" s="2"/>
      <c r="J1" s="2"/>
      <c r="K1" s="2"/>
      <c r="L1" s="3"/>
      <c r="M1" s="4"/>
      <c r="N1" s="3"/>
      <c r="O1" s="2"/>
      <c r="P1" s="2"/>
      <c r="Q1" s="2"/>
      <c r="R1" s="2"/>
      <c r="S1" s="245" t="s">
        <v>1</v>
      </c>
      <c r="T1" s="245"/>
      <c r="U1" s="245"/>
      <c r="V1" s="245"/>
      <c r="W1" s="245"/>
    </row>
    <row r="2" spans="1:23" ht="34.5" customHeight="1">
      <c r="A2" s="246" t="s">
        <v>2</v>
      </c>
      <c r="B2" s="246"/>
      <c r="C2" s="1"/>
      <c r="D2" s="1"/>
      <c r="E2" s="1"/>
      <c r="F2" s="2"/>
      <c r="G2" s="2"/>
      <c r="H2" s="2"/>
      <c r="I2" s="2"/>
      <c r="J2" s="2"/>
      <c r="K2" s="2"/>
      <c r="L2" s="3"/>
      <c r="M2" s="4"/>
      <c r="N2" s="3"/>
      <c r="O2" s="2"/>
      <c r="P2" s="2"/>
      <c r="Q2" s="2"/>
      <c r="R2" s="2"/>
      <c r="S2" s="247" t="s">
        <v>3</v>
      </c>
      <c r="T2" s="247"/>
      <c r="U2" s="247"/>
      <c r="V2" s="247"/>
      <c r="W2" s="247"/>
    </row>
    <row r="3" spans="1:23" ht="12.75" customHeight="1">
      <c r="A3" s="230" t="s">
        <v>4</v>
      </c>
      <c r="B3" s="230"/>
      <c r="C3" s="230"/>
      <c r="D3" s="1"/>
      <c r="E3" s="1"/>
      <c r="F3" s="2"/>
      <c r="G3" s="2"/>
      <c r="H3" s="2"/>
      <c r="I3" s="2"/>
      <c r="J3" s="2"/>
      <c r="K3" s="2"/>
      <c r="L3" s="3"/>
      <c r="M3" s="4"/>
      <c r="N3" s="3"/>
      <c r="O3" s="2"/>
      <c r="P3" s="2"/>
      <c r="Q3" s="2"/>
      <c r="R3" s="2"/>
      <c r="S3" s="231" t="s">
        <v>5</v>
      </c>
      <c r="T3" s="231"/>
      <c r="U3" s="231"/>
      <c r="V3" s="231"/>
      <c r="W3" s="231"/>
    </row>
    <row r="4" spans="1:23" ht="12.75" customHeight="1">
      <c r="A4" s="230" t="s">
        <v>61</v>
      </c>
      <c r="B4" s="230"/>
      <c r="C4" s="5"/>
      <c r="D4" s="2"/>
      <c r="E4" s="1"/>
      <c r="F4" s="2"/>
      <c r="G4" s="2"/>
      <c r="H4" s="2"/>
      <c r="I4" s="2"/>
      <c r="J4" s="2"/>
      <c r="K4" s="2"/>
      <c r="L4" s="3"/>
      <c r="M4" s="4"/>
      <c r="N4" s="3"/>
      <c r="O4" s="2"/>
      <c r="P4" s="2"/>
      <c r="Q4" s="2"/>
      <c r="R4" s="2"/>
      <c r="S4" s="231" t="s">
        <v>62</v>
      </c>
      <c r="T4" s="231"/>
      <c r="U4" s="231"/>
      <c r="V4" s="231"/>
      <c r="W4" s="231"/>
    </row>
    <row r="5" spans="3:23" ht="12.75" customHeight="1">
      <c r="C5" s="2"/>
      <c r="D5" s="2"/>
      <c r="E5" s="1"/>
      <c r="F5" s="2"/>
      <c r="G5" s="2"/>
      <c r="H5" s="2"/>
      <c r="I5" s="2"/>
      <c r="J5" s="2"/>
      <c r="K5" s="2"/>
      <c r="L5" s="3"/>
      <c r="M5" s="4"/>
      <c r="N5" s="3"/>
      <c r="O5" s="2"/>
      <c r="P5" s="2"/>
      <c r="Q5" s="2"/>
      <c r="R5" s="2"/>
      <c r="S5" s="2"/>
      <c r="T5" s="6"/>
      <c r="U5" s="6"/>
      <c r="V5" s="6"/>
      <c r="W5" s="6"/>
    </row>
    <row r="6" spans="1:23" ht="15.75" customHeight="1">
      <c r="A6" s="232" t="s">
        <v>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</row>
    <row r="7" spans="1:23" ht="41.25" customHeight="1">
      <c r="A7" s="233" t="s">
        <v>7</v>
      </c>
      <c r="B7" s="236" t="s">
        <v>8</v>
      </c>
      <c r="C7" s="236"/>
      <c r="D7" s="236"/>
      <c r="E7" s="236"/>
      <c r="F7" s="237" t="s">
        <v>9</v>
      </c>
      <c r="G7" s="238"/>
      <c r="H7" s="238"/>
      <c r="I7" s="239"/>
      <c r="J7" s="237" t="s">
        <v>10</v>
      </c>
      <c r="K7" s="238"/>
      <c r="L7" s="238"/>
      <c r="M7" s="238"/>
      <c r="N7" s="238"/>
      <c r="O7" s="238"/>
      <c r="P7" s="238"/>
      <c r="Q7" s="238"/>
      <c r="R7" s="238"/>
      <c r="S7" s="239"/>
      <c r="T7" s="240" t="s">
        <v>11</v>
      </c>
      <c r="U7" s="240"/>
      <c r="V7" s="241" t="s">
        <v>12</v>
      </c>
      <c r="W7" s="242"/>
    </row>
    <row r="8" spans="1:23" ht="12.75" customHeight="1">
      <c r="A8" s="234"/>
      <c r="B8" s="208" t="s">
        <v>13</v>
      </c>
      <c r="C8" s="243" t="s">
        <v>14</v>
      </c>
      <c r="D8" s="243"/>
      <c r="E8" s="209" t="s">
        <v>15</v>
      </c>
      <c r="F8" s="211" t="s">
        <v>16</v>
      </c>
      <c r="G8" s="211" t="s">
        <v>17</v>
      </c>
      <c r="H8" s="210" t="s">
        <v>18</v>
      </c>
      <c r="I8" s="210"/>
      <c r="J8" s="210" t="s">
        <v>19</v>
      </c>
      <c r="K8" s="210"/>
      <c r="L8" s="217" t="s">
        <v>20</v>
      </c>
      <c r="M8" s="218"/>
      <c r="N8" s="218"/>
      <c r="O8" s="219"/>
      <c r="P8" s="223" t="s">
        <v>21</v>
      </c>
      <c r="Q8" s="223"/>
      <c r="R8" s="223"/>
      <c r="S8" s="224" t="s">
        <v>22</v>
      </c>
      <c r="T8" s="227" t="s">
        <v>23</v>
      </c>
      <c r="U8" s="211" t="s">
        <v>24</v>
      </c>
      <c r="V8" s="210" t="s">
        <v>25</v>
      </c>
      <c r="W8" s="211" t="s">
        <v>26</v>
      </c>
    </row>
    <row r="9" spans="1:23" ht="48" customHeight="1">
      <c r="A9" s="234"/>
      <c r="B9" s="208"/>
      <c r="C9" s="208" t="s">
        <v>19</v>
      </c>
      <c r="D9" s="209" t="s">
        <v>27</v>
      </c>
      <c r="E9" s="209"/>
      <c r="F9" s="212"/>
      <c r="G9" s="212"/>
      <c r="H9" s="210"/>
      <c r="I9" s="210"/>
      <c r="J9" s="210"/>
      <c r="K9" s="210"/>
      <c r="L9" s="220"/>
      <c r="M9" s="221"/>
      <c r="N9" s="221"/>
      <c r="O9" s="222"/>
      <c r="P9" s="223"/>
      <c r="Q9" s="223"/>
      <c r="R9" s="223"/>
      <c r="S9" s="225"/>
      <c r="T9" s="228"/>
      <c r="U9" s="212"/>
      <c r="V9" s="210"/>
      <c r="W9" s="212"/>
    </row>
    <row r="10" spans="1:23" ht="12.75" customHeight="1">
      <c r="A10" s="234"/>
      <c r="B10" s="208"/>
      <c r="C10" s="208"/>
      <c r="D10" s="209"/>
      <c r="E10" s="209"/>
      <c r="F10" s="212"/>
      <c r="G10" s="212"/>
      <c r="H10" s="210" t="s">
        <v>28</v>
      </c>
      <c r="I10" s="210" t="s">
        <v>29</v>
      </c>
      <c r="J10" s="210" t="s">
        <v>30</v>
      </c>
      <c r="K10" s="214" t="s">
        <v>31</v>
      </c>
      <c r="L10" s="209" t="s">
        <v>32</v>
      </c>
      <c r="M10" s="209" t="s">
        <v>33</v>
      </c>
      <c r="N10" s="209" t="s">
        <v>34</v>
      </c>
      <c r="O10" s="209" t="s">
        <v>35</v>
      </c>
      <c r="P10" s="209" t="s">
        <v>36</v>
      </c>
      <c r="Q10" s="209" t="s">
        <v>37</v>
      </c>
      <c r="R10" s="209" t="s">
        <v>38</v>
      </c>
      <c r="S10" s="225"/>
      <c r="T10" s="228"/>
      <c r="U10" s="212"/>
      <c r="V10" s="210"/>
      <c r="W10" s="212"/>
    </row>
    <row r="11" spans="1:23" ht="12.75">
      <c r="A11" s="234"/>
      <c r="B11" s="208"/>
      <c r="C11" s="208"/>
      <c r="D11" s="209"/>
      <c r="E11" s="209"/>
      <c r="F11" s="212"/>
      <c r="G11" s="212"/>
      <c r="H11" s="210"/>
      <c r="I11" s="210"/>
      <c r="J11" s="210"/>
      <c r="K11" s="214"/>
      <c r="L11" s="215"/>
      <c r="M11" s="209"/>
      <c r="N11" s="209"/>
      <c r="O11" s="209"/>
      <c r="P11" s="209"/>
      <c r="Q11" s="209"/>
      <c r="R11" s="209"/>
      <c r="S11" s="225"/>
      <c r="T11" s="228"/>
      <c r="U11" s="212"/>
      <c r="V11" s="210"/>
      <c r="W11" s="212"/>
    </row>
    <row r="12" spans="1:23" ht="47.25" customHeight="1">
      <c r="A12" s="235"/>
      <c r="B12" s="208"/>
      <c r="C12" s="208"/>
      <c r="D12" s="209"/>
      <c r="E12" s="209"/>
      <c r="F12" s="213"/>
      <c r="G12" s="213"/>
      <c r="H12" s="210"/>
      <c r="I12" s="210"/>
      <c r="J12" s="210"/>
      <c r="K12" s="214"/>
      <c r="L12" s="216"/>
      <c r="M12" s="209"/>
      <c r="N12" s="209"/>
      <c r="O12" s="209"/>
      <c r="P12" s="209"/>
      <c r="Q12" s="209"/>
      <c r="R12" s="209"/>
      <c r="S12" s="226"/>
      <c r="T12" s="229"/>
      <c r="U12" s="213"/>
      <c r="V12" s="210"/>
      <c r="W12" s="213"/>
    </row>
    <row r="13" spans="1:23" ht="12.75">
      <c r="A13" s="7" t="s">
        <v>39</v>
      </c>
      <c r="B13" s="8">
        <v>1</v>
      </c>
      <c r="C13" s="8">
        <v>2</v>
      </c>
      <c r="D13" s="9">
        <v>3</v>
      </c>
      <c r="E13" s="8">
        <v>4</v>
      </c>
      <c r="F13" s="8">
        <v>5</v>
      </c>
      <c r="G13" s="8">
        <v>6</v>
      </c>
      <c r="H13" s="8">
        <v>7</v>
      </c>
      <c r="I13" s="9">
        <v>8</v>
      </c>
      <c r="J13" s="8">
        <v>9</v>
      </c>
      <c r="K13" s="8">
        <v>10</v>
      </c>
      <c r="L13" s="8">
        <v>11</v>
      </c>
      <c r="M13" s="8">
        <v>12</v>
      </c>
      <c r="N13" s="9">
        <v>13</v>
      </c>
      <c r="O13" s="8">
        <v>14</v>
      </c>
      <c r="P13" s="8">
        <v>15</v>
      </c>
      <c r="Q13" s="8">
        <v>16</v>
      </c>
      <c r="R13" s="8">
        <v>17</v>
      </c>
      <c r="S13" s="9">
        <v>18</v>
      </c>
      <c r="T13" s="8">
        <v>19</v>
      </c>
      <c r="U13" s="8">
        <v>20</v>
      </c>
      <c r="V13" s="8">
        <v>21</v>
      </c>
      <c r="W13" s="8">
        <v>22</v>
      </c>
    </row>
    <row r="14" spans="1:23" ht="12.75">
      <c r="A14" s="204" t="s">
        <v>40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6"/>
    </row>
    <row r="15" spans="1:23" ht="13.5">
      <c r="A15" s="10" t="s">
        <v>41</v>
      </c>
      <c r="B15" s="11">
        <f>B16</f>
        <v>37</v>
      </c>
      <c r="C15" s="11" t="str">
        <f>C16</f>
        <v>32</v>
      </c>
      <c r="D15" s="11" t="str">
        <f>D16</f>
        <v>2</v>
      </c>
      <c r="E15" s="11" t="str">
        <f>E16</f>
        <v>5</v>
      </c>
      <c r="F15" s="11">
        <f>F16</f>
        <v>27</v>
      </c>
      <c r="G15" s="12">
        <f>F15/C15</f>
        <v>0.84375</v>
      </c>
      <c r="H15" s="11">
        <f>H16</f>
        <v>25</v>
      </c>
      <c r="I15" s="12">
        <f>H15/F15</f>
        <v>0.9259259259259259</v>
      </c>
      <c r="J15" s="13">
        <f>L15+M15+N15+O15+P15+S15+R15</f>
        <v>4</v>
      </c>
      <c r="K15" s="12">
        <f>J15/C15</f>
        <v>0.125</v>
      </c>
      <c r="L15" s="11">
        <f aca="true" t="shared" si="0" ref="L15:T15">L16</f>
        <v>2</v>
      </c>
      <c r="M15" s="11">
        <f t="shared" si="0"/>
        <v>2</v>
      </c>
      <c r="N15" s="11">
        <f t="shared" si="0"/>
        <v>0</v>
      </c>
      <c r="O15" s="11">
        <f t="shared" si="0"/>
        <v>0</v>
      </c>
      <c r="P15" s="11">
        <f t="shared" si="0"/>
        <v>0</v>
      </c>
      <c r="Q15" s="11">
        <f t="shared" si="0"/>
        <v>0</v>
      </c>
      <c r="R15" s="11">
        <f t="shared" si="0"/>
        <v>0</v>
      </c>
      <c r="S15" s="11">
        <f t="shared" si="0"/>
        <v>0</v>
      </c>
      <c r="T15" s="11">
        <f t="shared" si="0"/>
        <v>31</v>
      </c>
      <c r="U15" s="14">
        <f>T15/C15</f>
        <v>0.96875</v>
      </c>
      <c r="V15" s="15">
        <v>1</v>
      </c>
      <c r="W15" s="16">
        <f>V15/C15</f>
        <v>0.03125</v>
      </c>
    </row>
    <row r="16" spans="1:23" ht="12.75">
      <c r="A16" s="17" t="s">
        <v>42</v>
      </c>
      <c r="B16" s="18">
        <f>C16+E16</f>
        <v>37</v>
      </c>
      <c r="C16" s="18" t="s">
        <v>43</v>
      </c>
      <c r="D16" s="18" t="s">
        <v>44</v>
      </c>
      <c r="E16" s="18" t="s">
        <v>45</v>
      </c>
      <c r="F16" s="19">
        <v>27</v>
      </c>
      <c r="G16" s="20">
        <f>F16/C16</f>
        <v>0.84375</v>
      </c>
      <c r="H16" s="21">
        <v>25</v>
      </c>
      <c r="I16" s="20">
        <f>H16/F16</f>
        <v>0.9259259259259259</v>
      </c>
      <c r="J16" s="22">
        <f>L16+M16+N16+O16+P16+S16+R16</f>
        <v>4</v>
      </c>
      <c r="K16" s="20">
        <f>J16/C16</f>
        <v>0.125</v>
      </c>
      <c r="L16" s="23">
        <v>2</v>
      </c>
      <c r="M16" s="23">
        <v>2</v>
      </c>
      <c r="N16" s="23"/>
      <c r="O16" s="23"/>
      <c r="P16" s="23"/>
      <c r="Q16" s="23"/>
      <c r="R16" s="23"/>
      <c r="S16" s="23"/>
      <c r="T16" s="23">
        <f>F16+L16+M16+P16+N16+O16+S16</f>
        <v>31</v>
      </c>
      <c r="U16" s="24">
        <f>T16/C16</f>
        <v>0.96875</v>
      </c>
      <c r="V16" s="25">
        <v>1</v>
      </c>
      <c r="W16" s="26">
        <f>V16/C16</f>
        <v>0.03125</v>
      </c>
    </row>
    <row r="17" spans="1:23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6"/>
    </row>
    <row r="18" spans="1:23" ht="13.5">
      <c r="A18" s="10" t="s">
        <v>41</v>
      </c>
      <c r="B18" s="27">
        <f>B19</f>
        <v>48</v>
      </c>
      <c r="C18" s="27" t="str">
        <f>C19</f>
        <v>35</v>
      </c>
      <c r="D18" s="27" t="str">
        <f>D19</f>
        <v>3</v>
      </c>
      <c r="E18" s="28" t="str">
        <f>E19</f>
        <v>13</v>
      </c>
      <c r="F18" s="27">
        <f>F19</f>
        <v>27</v>
      </c>
      <c r="G18" s="29">
        <f>F18/C18</f>
        <v>0.7714285714285715</v>
      </c>
      <c r="H18" s="27">
        <f>H19</f>
        <v>24</v>
      </c>
      <c r="I18" s="29">
        <f>H18/F18</f>
        <v>0.8888888888888888</v>
      </c>
      <c r="J18" s="11">
        <f>L18+M18+N18+O18+P18+S18</f>
        <v>8</v>
      </c>
      <c r="K18" s="30">
        <f>J18/C18</f>
        <v>0.22857142857142856</v>
      </c>
      <c r="L18" s="27">
        <f aca="true" t="shared" si="1" ref="L18:S18">L19</f>
        <v>2</v>
      </c>
      <c r="M18" s="27">
        <f t="shared" si="1"/>
        <v>5</v>
      </c>
      <c r="N18" s="27">
        <f t="shared" si="1"/>
        <v>0</v>
      </c>
      <c r="O18" s="27">
        <f t="shared" si="1"/>
        <v>0</v>
      </c>
      <c r="P18" s="27">
        <f t="shared" si="1"/>
        <v>0</v>
      </c>
      <c r="Q18" s="27">
        <f t="shared" si="1"/>
        <v>0</v>
      </c>
      <c r="R18" s="27">
        <f t="shared" si="1"/>
        <v>0</v>
      </c>
      <c r="S18" s="27">
        <f t="shared" si="1"/>
        <v>1</v>
      </c>
      <c r="T18" s="31">
        <f>F18+L18+M18+P18+N18+O18+S18</f>
        <v>35</v>
      </c>
      <c r="U18" s="32">
        <f>T18/C18</f>
        <v>1</v>
      </c>
      <c r="V18" s="27">
        <f>V19</f>
        <v>0</v>
      </c>
      <c r="W18" s="33">
        <f>V18/B18</f>
        <v>0</v>
      </c>
    </row>
    <row r="19" spans="1:23" ht="12.75">
      <c r="A19" s="17" t="s">
        <v>42</v>
      </c>
      <c r="B19" s="34">
        <f>C19+E19</f>
        <v>48</v>
      </c>
      <c r="C19" s="35" t="s">
        <v>47</v>
      </c>
      <c r="D19" s="35" t="s">
        <v>48</v>
      </c>
      <c r="E19" s="36" t="s">
        <v>49</v>
      </c>
      <c r="F19" s="37">
        <v>27</v>
      </c>
      <c r="G19" s="38">
        <f>F19/C19</f>
        <v>0.7714285714285715</v>
      </c>
      <c r="H19" s="39">
        <v>24</v>
      </c>
      <c r="I19" s="38">
        <f>H19/F19</f>
        <v>0.8888888888888888</v>
      </c>
      <c r="J19" s="18">
        <f>L19+M19+N19+O19+P19+S19</f>
        <v>8</v>
      </c>
      <c r="K19" s="40">
        <f>J19/C19</f>
        <v>0.22857142857142856</v>
      </c>
      <c r="L19" s="41">
        <v>2</v>
      </c>
      <c r="M19" s="41">
        <v>5</v>
      </c>
      <c r="N19" s="41"/>
      <c r="O19" s="41"/>
      <c r="P19" s="41"/>
      <c r="Q19" s="41"/>
      <c r="R19" s="41"/>
      <c r="S19" s="41">
        <v>1</v>
      </c>
      <c r="T19" s="42">
        <f>F19+L19+M19+P19+N19+O19+S19</f>
        <v>35</v>
      </c>
      <c r="U19" s="43">
        <f>T19/C19</f>
        <v>1</v>
      </c>
      <c r="V19" s="34"/>
      <c r="W19" s="44"/>
    </row>
    <row r="20" spans="1:23" ht="12.75">
      <c r="A20" s="204" t="s">
        <v>50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6"/>
    </row>
    <row r="21" spans="1:23" ht="13.5">
      <c r="A21" s="45" t="s">
        <v>41</v>
      </c>
      <c r="B21" s="46">
        <f>B22</f>
        <v>28</v>
      </c>
      <c r="C21" s="11" t="str">
        <f>C22</f>
        <v>25</v>
      </c>
      <c r="D21" s="11" t="str">
        <f>D22</f>
        <v>1</v>
      </c>
      <c r="E21" s="46" t="str">
        <f>E22</f>
        <v>3</v>
      </c>
      <c r="F21" s="11">
        <f>F22</f>
        <v>21</v>
      </c>
      <c r="G21" s="12">
        <f>F21/B21</f>
        <v>0.75</v>
      </c>
      <c r="H21" s="46">
        <f>H22</f>
        <v>21</v>
      </c>
      <c r="I21" s="12">
        <f>H21/F21</f>
        <v>1</v>
      </c>
      <c r="J21" s="47">
        <f>L21+M21+N21+O21+Q21+S21+R21+P21</f>
        <v>7</v>
      </c>
      <c r="K21" s="14">
        <f>J21/B21</f>
        <v>0.25</v>
      </c>
      <c r="L21" s="11">
        <f aca="true" t="shared" si="2" ref="L21:S21">L22</f>
        <v>5</v>
      </c>
      <c r="M21" s="11">
        <f t="shared" si="2"/>
        <v>1</v>
      </c>
      <c r="N21" s="11">
        <f t="shared" si="2"/>
        <v>0</v>
      </c>
      <c r="O21" s="11">
        <f t="shared" si="2"/>
        <v>0</v>
      </c>
      <c r="P21" s="11">
        <f t="shared" si="2"/>
        <v>0</v>
      </c>
      <c r="Q21" s="11">
        <f t="shared" si="2"/>
        <v>0</v>
      </c>
      <c r="R21" s="11">
        <f t="shared" si="2"/>
        <v>0</v>
      </c>
      <c r="S21" s="11">
        <f t="shared" si="2"/>
        <v>1</v>
      </c>
      <c r="T21" s="15">
        <f>F21+J21</f>
        <v>28</v>
      </c>
      <c r="U21" s="48">
        <f>T21/B21</f>
        <v>1</v>
      </c>
      <c r="V21" s="11">
        <f>V22</f>
        <v>0</v>
      </c>
      <c r="W21" s="33">
        <f>V21/B21</f>
        <v>0</v>
      </c>
    </row>
    <row r="22" spans="1:23" ht="12.75">
      <c r="A22" s="49" t="s">
        <v>42</v>
      </c>
      <c r="B22" s="50">
        <f>C22+E22</f>
        <v>28</v>
      </c>
      <c r="C22" s="18" t="s">
        <v>51</v>
      </c>
      <c r="D22" s="18" t="s">
        <v>52</v>
      </c>
      <c r="E22" s="51" t="s">
        <v>48</v>
      </c>
      <c r="F22" s="19">
        <v>21</v>
      </c>
      <c r="G22" s="20">
        <f>F22/B22</f>
        <v>0.75</v>
      </c>
      <c r="H22" s="52">
        <v>21</v>
      </c>
      <c r="I22" s="20">
        <f>H22/F22</f>
        <v>1</v>
      </c>
      <c r="J22" s="50">
        <f>L22+M22+N22+O22+Q22+S22+R22+P22</f>
        <v>7</v>
      </c>
      <c r="K22" s="24">
        <f>J22/B22</f>
        <v>0.25</v>
      </c>
      <c r="L22" s="23">
        <v>5</v>
      </c>
      <c r="M22" s="23">
        <v>1</v>
      </c>
      <c r="N22" s="23"/>
      <c r="O22" s="23"/>
      <c r="P22" s="23"/>
      <c r="Q22" s="23"/>
      <c r="R22" s="23"/>
      <c r="S22" s="23">
        <v>1</v>
      </c>
      <c r="T22" s="25">
        <f>F22+J22</f>
        <v>28</v>
      </c>
      <c r="U22" s="53">
        <f>T22/B22</f>
        <v>1</v>
      </c>
      <c r="V22" s="25"/>
      <c r="W22" s="54"/>
    </row>
    <row r="23" spans="1:23" ht="12.75">
      <c r="A23" s="204" t="s">
        <v>53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6"/>
    </row>
    <row r="24" spans="1:23" s="60" customFormat="1" ht="13.5">
      <c r="A24" s="55" t="s">
        <v>41</v>
      </c>
      <c r="B24" s="46">
        <f>B25</f>
        <v>31</v>
      </c>
      <c r="C24" s="46" t="str">
        <f>C25</f>
        <v>30</v>
      </c>
      <c r="D24" s="46" t="str">
        <f>D25</f>
        <v>3</v>
      </c>
      <c r="E24" s="46" t="str">
        <f>E25</f>
        <v>1</v>
      </c>
      <c r="F24" s="46">
        <f>F25</f>
        <v>19</v>
      </c>
      <c r="G24" s="56">
        <f>F24/B24</f>
        <v>0.6129032258064516</v>
      </c>
      <c r="H24" s="46">
        <f>H25</f>
        <v>17</v>
      </c>
      <c r="I24" s="56">
        <f>H24/F24</f>
        <v>0.8947368421052632</v>
      </c>
      <c r="J24" s="47">
        <f>L24+M24+N24+O24+Q24+S24+R24+P24</f>
        <v>12</v>
      </c>
      <c r="K24" s="57">
        <f>J24/B24</f>
        <v>0.3870967741935484</v>
      </c>
      <c r="L24" s="46">
        <f aca="true" t="shared" si="3" ref="L24:S24">L25</f>
        <v>6</v>
      </c>
      <c r="M24" s="46">
        <f t="shared" si="3"/>
        <v>1</v>
      </c>
      <c r="N24" s="46">
        <f t="shared" si="3"/>
        <v>0</v>
      </c>
      <c r="O24" s="46">
        <f t="shared" si="3"/>
        <v>0</v>
      </c>
      <c r="P24" s="46">
        <f t="shared" si="3"/>
        <v>0</v>
      </c>
      <c r="Q24" s="46">
        <f t="shared" si="3"/>
        <v>3</v>
      </c>
      <c r="R24" s="46">
        <f t="shared" si="3"/>
        <v>0</v>
      </c>
      <c r="S24" s="46">
        <f t="shared" si="3"/>
        <v>2</v>
      </c>
      <c r="T24" s="58">
        <f>F24+J24</f>
        <v>31</v>
      </c>
      <c r="U24" s="59">
        <f>T24/B24</f>
        <v>1</v>
      </c>
      <c r="V24" s="46">
        <f>V25</f>
        <v>0</v>
      </c>
      <c r="W24" s="33">
        <f>V24/B24</f>
        <v>0</v>
      </c>
    </row>
    <row r="25" spans="1:23" s="60" customFormat="1" ht="12.75">
      <c r="A25" s="61" t="s">
        <v>42</v>
      </c>
      <c r="B25" s="50">
        <f>C25+E25</f>
        <v>31</v>
      </c>
      <c r="C25" s="51" t="s">
        <v>54</v>
      </c>
      <c r="D25" s="51" t="s">
        <v>48</v>
      </c>
      <c r="E25" s="51" t="s">
        <v>52</v>
      </c>
      <c r="F25" s="62">
        <v>19</v>
      </c>
      <c r="G25" s="63">
        <f>F25/B25</f>
        <v>0.6129032258064516</v>
      </c>
      <c r="H25" s="52">
        <v>17</v>
      </c>
      <c r="I25" s="63">
        <f>H25/F25</f>
        <v>0.8947368421052632</v>
      </c>
      <c r="J25" s="50">
        <f>L25+M25+N25+O25+Q25+S25+R25+P25</f>
        <v>12</v>
      </c>
      <c r="K25" s="64">
        <f>J25/B25</f>
        <v>0.3870967741935484</v>
      </c>
      <c r="L25" s="65">
        <v>6</v>
      </c>
      <c r="M25" s="65">
        <v>1</v>
      </c>
      <c r="N25" s="65"/>
      <c r="O25" s="65"/>
      <c r="P25" s="65"/>
      <c r="Q25" s="65">
        <v>3</v>
      </c>
      <c r="R25" s="65"/>
      <c r="S25" s="65">
        <v>2</v>
      </c>
      <c r="T25" s="66">
        <f>F25+J25</f>
        <v>31</v>
      </c>
      <c r="U25" s="67">
        <f>T25/B25</f>
        <v>1</v>
      </c>
      <c r="V25" s="68"/>
      <c r="W25" s="69"/>
    </row>
    <row r="26" spans="1:23" ht="12.75">
      <c r="A26" s="204" t="s">
        <v>59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6"/>
    </row>
    <row r="27" spans="1:23" ht="12.75">
      <c r="A27" s="79" t="s">
        <v>41</v>
      </c>
      <c r="B27" s="80">
        <f>B28</f>
        <v>33</v>
      </c>
      <c r="C27" s="80">
        <f>C28</f>
        <v>25</v>
      </c>
      <c r="D27" s="80">
        <f>D28</f>
        <v>1</v>
      </c>
      <c r="E27" s="80">
        <f>E28</f>
        <v>8</v>
      </c>
      <c r="F27" s="80">
        <f>F28</f>
        <v>24</v>
      </c>
      <c r="G27" s="81">
        <f>F27/B27</f>
        <v>0.7272727272727273</v>
      </c>
      <c r="H27" s="80">
        <f>H28</f>
        <v>24</v>
      </c>
      <c r="I27" s="82">
        <f>H27/F27</f>
        <v>1</v>
      </c>
      <c r="J27" s="80">
        <f>SUM(L27:S27)</f>
        <v>9</v>
      </c>
      <c r="K27" s="81">
        <f>J27/B27</f>
        <v>0.2727272727272727</v>
      </c>
      <c r="L27" s="80">
        <f aca="true" t="shared" si="4" ref="L27:S27">L28</f>
        <v>7</v>
      </c>
      <c r="M27" s="80">
        <f t="shared" si="4"/>
        <v>0</v>
      </c>
      <c r="N27" s="80">
        <f t="shared" si="4"/>
        <v>0</v>
      </c>
      <c r="O27" s="80">
        <f t="shared" si="4"/>
        <v>0</v>
      </c>
      <c r="P27" s="80">
        <f t="shared" si="4"/>
        <v>0</v>
      </c>
      <c r="Q27" s="80">
        <f t="shared" si="4"/>
        <v>0</v>
      </c>
      <c r="R27" s="80">
        <f t="shared" si="4"/>
        <v>0</v>
      </c>
      <c r="S27" s="80">
        <f t="shared" si="4"/>
        <v>2</v>
      </c>
      <c r="T27" s="80">
        <f>F27+J27</f>
        <v>33</v>
      </c>
      <c r="U27" s="82">
        <f>T27/B27</f>
        <v>1</v>
      </c>
      <c r="V27" s="80">
        <f>V28</f>
        <v>0</v>
      </c>
      <c r="W27" s="83">
        <f>V27/B27</f>
        <v>0</v>
      </c>
    </row>
    <row r="28" spans="1:23" ht="12.75">
      <c r="A28" s="84" t="s">
        <v>42</v>
      </c>
      <c r="B28" s="80">
        <f>C28+E28</f>
        <v>33</v>
      </c>
      <c r="C28" s="78">
        <v>25</v>
      </c>
      <c r="D28" s="78">
        <v>1</v>
      </c>
      <c r="E28" s="78">
        <v>8</v>
      </c>
      <c r="F28" s="85">
        <v>24</v>
      </c>
      <c r="G28" s="81">
        <f>F28/B28</f>
        <v>0.7272727272727273</v>
      </c>
      <c r="H28" s="78">
        <v>24</v>
      </c>
      <c r="I28" s="82">
        <f>H28/F28</f>
        <v>1</v>
      </c>
      <c r="J28" s="78">
        <f>SUM(L28:S28)</f>
        <v>9</v>
      </c>
      <c r="K28" s="81">
        <f>J28/B28</f>
        <v>0.2727272727272727</v>
      </c>
      <c r="L28" s="86">
        <v>7</v>
      </c>
      <c r="M28" s="78"/>
      <c r="N28" s="78"/>
      <c r="O28" s="78"/>
      <c r="P28" s="78"/>
      <c r="Q28" s="78"/>
      <c r="R28" s="78"/>
      <c r="S28" s="78">
        <v>2</v>
      </c>
      <c r="T28" s="80">
        <f>F28+J28</f>
        <v>33</v>
      </c>
      <c r="U28" s="87">
        <f>T28/B28</f>
        <v>1</v>
      </c>
      <c r="V28" s="78"/>
      <c r="W28" s="88">
        <f>V28/B28</f>
        <v>0</v>
      </c>
    </row>
    <row r="29" ht="12.75">
      <c r="A29" s="70"/>
    </row>
    <row r="30" spans="1:10" ht="12.75">
      <c r="A30" s="71" t="s">
        <v>55</v>
      </c>
      <c r="B30" s="72"/>
      <c r="C30" s="73"/>
      <c r="D30" s="71" t="s">
        <v>56</v>
      </c>
      <c r="E30" s="72"/>
      <c r="F30" s="74"/>
      <c r="G30" s="75"/>
      <c r="H30" s="76"/>
      <c r="I30" s="77"/>
      <c r="J30" s="72" t="s">
        <v>59</v>
      </c>
    </row>
    <row r="31" spans="1:10" ht="12.75">
      <c r="A31" s="74"/>
      <c r="B31" s="74"/>
      <c r="C31" s="74"/>
      <c r="D31" s="74"/>
      <c r="E31" s="74"/>
      <c r="F31" s="74"/>
      <c r="G31" s="74"/>
      <c r="H31" s="74"/>
      <c r="I31" s="73"/>
      <c r="J31" s="73"/>
    </row>
    <row r="32" spans="1:10" ht="50.25" customHeight="1">
      <c r="A32" s="207" t="s">
        <v>57</v>
      </c>
      <c r="B32" s="207"/>
      <c r="C32" s="73"/>
      <c r="D32" s="71" t="s">
        <v>58</v>
      </c>
      <c r="E32" s="72"/>
      <c r="F32" s="74"/>
      <c r="G32" s="75"/>
      <c r="H32" s="76"/>
      <c r="I32" s="77"/>
      <c r="J32" s="72" t="s">
        <v>59</v>
      </c>
    </row>
    <row r="33" ht="12.75">
      <c r="A33" s="70"/>
    </row>
    <row r="34" ht="12.75">
      <c r="A34" s="2"/>
    </row>
  </sheetData>
  <sheetProtection/>
  <mergeCells count="48">
    <mergeCell ref="A1:B1"/>
    <mergeCell ref="S1:W1"/>
    <mergeCell ref="A2:B2"/>
    <mergeCell ref="S2:W2"/>
    <mergeCell ref="A3:C3"/>
    <mergeCell ref="S3:W3"/>
    <mergeCell ref="A4:B4"/>
    <mergeCell ref="S4:W4"/>
    <mergeCell ref="A6:W6"/>
    <mergeCell ref="A7:A12"/>
    <mergeCell ref="B7:E7"/>
    <mergeCell ref="F7:I7"/>
    <mergeCell ref="J7:S7"/>
    <mergeCell ref="T7:U7"/>
    <mergeCell ref="V7:W7"/>
    <mergeCell ref="B8:B12"/>
    <mergeCell ref="O10:O12"/>
    <mergeCell ref="P10:P12"/>
    <mergeCell ref="Q10:Q12"/>
    <mergeCell ref="R10:R12"/>
    <mergeCell ref="C8:D8"/>
    <mergeCell ref="E8:E12"/>
    <mergeCell ref="W8:W12"/>
    <mergeCell ref="K10:K12"/>
    <mergeCell ref="L10:L12"/>
    <mergeCell ref="M10:M12"/>
    <mergeCell ref="N10:N12"/>
    <mergeCell ref="L8:O9"/>
    <mergeCell ref="P8:R9"/>
    <mergeCell ref="S8:S12"/>
    <mergeCell ref="T8:T12"/>
    <mergeCell ref="U8:U12"/>
    <mergeCell ref="V8:V12"/>
    <mergeCell ref="C9:C12"/>
    <mergeCell ref="D9:D12"/>
    <mergeCell ref="H10:H12"/>
    <mergeCell ref="I10:I12"/>
    <mergeCell ref="J10:J12"/>
    <mergeCell ref="F8:F12"/>
    <mergeCell ref="G8:G12"/>
    <mergeCell ref="H8:I9"/>
    <mergeCell ref="J8:K9"/>
    <mergeCell ref="A14:W14"/>
    <mergeCell ref="A17:W17"/>
    <mergeCell ref="A20:W20"/>
    <mergeCell ref="A23:W23"/>
    <mergeCell ref="A32:B32"/>
    <mergeCell ref="A26:W26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6" sqref="A6:W13"/>
    </sheetView>
  </sheetViews>
  <sheetFormatPr defaultColWidth="9.140625" defaultRowHeight="12.75"/>
  <cols>
    <col min="1" max="1" width="22.7109375" style="0" customWidth="1"/>
    <col min="2" max="22" width="6.00390625" style="0" customWidth="1"/>
    <col min="23" max="23" width="9.7109375" style="0" customWidth="1"/>
    <col min="24" max="24" width="6.140625" style="0" customWidth="1"/>
  </cols>
  <sheetData>
    <row r="1" spans="1:23" ht="12.75" customHeight="1">
      <c r="A1" s="244" t="s">
        <v>0</v>
      </c>
      <c r="B1" s="244"/>
      <c r="C1" s="1"/>
      <c r="D1" s="1"/>
      <c r="E1" s="1"/>
      <c r="F1" s="2"/>
      <c r="G1" s="2"/>
      <c r="H1" s="2"/>
      <c r="I1" s="2"/>
      <c r="J1" s="2"/>
      <c r="K1" s="2"/>
      <c r="L1" s="3"/>
      <c r="M1" s="4"/>
      <c r="N1" s="3"/>
      <c r="O1" s="2"/>
      <c r="P1" s="2"/>
      <c r="Q1" s="2"/>
      <c r="R1" s="2"/>
      <c r="S1" s="245" t="s">
        <v>1</v>
      </c>
      <c r="T1" s="245"/>
      <c r="U1" s="245"/>
      <c r="V1" s="245"/>
      <c r="W1" s="245"/>
    </row>
    <row r="2" spans="1:23" ht="34.5" customHeight="1">
      <c r="A2" s="246" t="s">
        <v>2</v>
      </c>
      <c r="B2" s="246"/>
      <c r="C2" s="1"/>
      <c r="D2" s="1"/>
      <c r="E2" s="1"/>
      <c r="F2" s="2"/>
      <c r="G2" s="2"/>
      <c r="H2" s="2"/>
      <c r="I2" s="2"/>
      <c r="J2" s="2"/>
      <c r="K2" s="2"/>
      <c r="L2" s="3"/>
      <c r="M2" s="4"/>
      <c r="N2" s="3"/>
      <c r="O2" s="2"/>
      <c r="P2" s="2"/>
      <c r="Q2" s="2"/>
      <c r="R2" s="2"/>
      <c r="S2" s="247" t="s">
        <v>71</v>
      </c>
      <c r="T2" s="247"/>
      <c r="U2" s="247"/>
      <c r="V2" s="247"/>
      <c r="W2" s="247"/>
    </row>
    <row r="3" spans="1:23" ht="16.5" customHeight="1">
      <c r="A3" s="230" t="s">
        <v>63</v>
      </c>
      <c r="B3" s="230"/>
      <c r="C3" s="230"/>
      <c r="D3" s="1"/>
      <c r="E3" s="1"/>
      <c r="F3" s="2"/>
      <c r="G3" s="2"/>
      <c r="H3" s="2"/>
      <c r="I3" s="2"/>
      <c r="J3" s="2"/>
      <c r="K3" s="2"/>
      <c r="L3" s="3"/>
      <c r="M3" s="4"/>
      <c r="N3" s="3"/>
      <c r="O3" s="2"/>
      <c r="P3" s="2"/>
      <c r="Q3" s="2"/>
      <c r="R3" s="2"/>
      <c r="S3" s="231" t="s">
        <v>73</v>
      </c>
      <c r="T3" s="231"/>
      <c r="U3" s="231"/>
      <c r="V3" s="231"/>
      <c r="W3" s="231"/>
    </row>
    <row r="4" spans="1:23" ht="12.75" customHeight="1">
      <c r="A4" s="230" t="s">
        <v>61</v>
      </c>
      <c r="B4" s="230"/>
      <c r="C4" s="5"/>
      <c r="D4" s="2"/>
      <c r="E4" s="1"/>
      <c r="F4" s="2"/>
      <c r="G4" s="2"/>
      <c r="H4" s="2"/>
      <c r="I4" s="2"/>
      <c r="J4" s="2"/>
      <c r="K4" s="2"/>
      <c r="L4" s="3"/>
      <c r="M4" s="4"/>
      <c r="N4" s="3"/>
      <c r="O4" s="2"/>
      <c r="P4" s="2"/>
      <c r="Q4" s="2"/>
      <c r="R4" s="2"/>
      <c r="S4" s="231" t="s">
        <v>62</v>
      </c>
      <c r="T4" s="231"/>
      <c r="U4" s="231"/>
      <c r="V4" s="231"/>
      <c r="W4" s="231"/>
    </row>
    <row r="5" spans="3:23" ht="12.75" customHeight="1">
      <c r="C5" s="2"/>
      <c r="D5" s="2"/>
      <c r="E5" s="1"/>
      <c r="F5" s="2"/>
      <c r="G5" s="2"/>
      <c r="H5" s="2"/>
      <c r="I5" s="2"/>
      <c r="J5" s="2"/>
      <c r="K5" s="2"/>
      <c r="L5" s="3"/>
      <c r="M5" s="4"/>
      <c r="N5" s="3"/>
      <c r="O5" s="2"/>
      <c r="P5" s="2"/>
      <c r="Q5" s="2"/>
      <c r="R5" s="2"/>
      <c r="S5" s="2"/>
      <c r="T5" s="6"/>
      <c r="U5" s="6"/>
      <c r="V5" s="6"/>
      <c r="W5" s="6"/>
    </row>
    <row r="6" spans="1:23" ht="15.75" customHeight="1">
      <c r="A6" s="232" t="s">
        <v>70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</row>
    <row r="7" spans="1:23" ht="41.25" customHeight="1">
      <c r="A7" s="233" t="s">
        <v>7</v>
      </c>
      <c r="B7" s="236" t="s">
        <v>60</v>
      </c>
      <c r="C7" s="236"/>
      <c r="D7" s="236"/>
      <c r="E7" s="236"/>
      <c r="F7" s="237" t="s">
        <v>64</v>
      </c>
      <c r="G7" s="238"/>
      <c r="H7" s="238"/>
      <c r="I7" s="239"/>
      <c r="J7" s="237" t="s">
        <v>10</v>
      </c>
      <c r="K7" s="238"/>
      <c r="L7" s="238"/>
      <c r="M7" s="238"/>
      <c r="N7" s="238"/>
      <c r="O7" s="238"/>
      <c r="P7" s="238"/>
      <c r="Q7" s="238"/>
      <c r="R7" s="238"/>
      <c r="S7" s="239"/>
      <c r="T7" s="241" t="s">
        <v>11</v>
      </c>
      <c r="U7" s="242"/>
      <c r="V7" s="241" t="s">
        <v>65</v>
      </c>
      <c r="W7" s="242"/>
    </row>
    <row r="8" spans="1:23" ht="15.75" customHeight="1">
      <c r="A8" s="234"/>
      <c r="B8" s="208" t="s">
        <v>13</v>
      </c>
      <c r="C8" s="243" t="s">
        <v>14</v>
      </c>
      <c r="D8" s="243"/>
      <c r="E8" s="209" t="s">
        <v>15</v>
      </c>
      <c r="F8" s="227" t="s">
        <v>66</v>
      </c>
      <c r="G8" s="248"/>
      <c r="H8" s="210" t="s">
        <v>18</v>
      </c>
      <c r="I8" s="210"/>
      <c r="J8" s="210" t="s">
        <v>66</v>
      </c>
      <c r="K8" s="210"/>
      <c r="L8" s="217" t="s">
        <v>20</v>
      </c>
      <c r="M8" s="218"/>
      <c r="N8" s="218"/>
      <c r="O8" s="219"/>
      <c r="P8" s="223" t="s">
        <v>21</v>
      </c>
      <c r="Q8" s="223"/>
      <c r="R8" s="223"/>
      <c r="S8" s="224" t="s">
        <v>22</v>
      </c>
      <c r="T8" s="210" t="s">
        <v>23</v>
      </c>
      <c r="U8" s="210" t="s">
        <v>67</v>
      </c>
      <c r="V8" s="210" t="s">
        <v>25</v>
      </c>
      <c r="W8" s="210" t="s">
        <v>68</v>
      </c>
    </row>
    <row r="9" spans="1:23" ht="27" customHeight="1">
      <c r="A9" s="234"/>
      <c r="B9" s="208"/>
      <c r="C9" s="208" t="s">
        <v>19</v>
      </c>
      <c r="D9" s="209" t="s">
        <v>27</v>
      </c>
      <c r="E9" s="209"/>
      <c r="F9" s="229"/>
      <c r="G9" s="249"/>
      <c r="H9" s="210"/>
      <c r="I9" s="210"/>
      <c r="J9" s="210"/>
      <c r="K9" s="210"/>
      <c r="L9" s="220"/>
      <c r="M9" s="221"/>
      <c r="N9" s="221"/>
      <c r="O9" s="222"/>
      <c r="P9" s="223"/>
      <c r="Q9" s="223"/>
      <c r="R9" s="223"/>
      <c r="S9" s="225"/>
      <c r="T9" s="210"/>
      <c r="U9" s="210"/>
      <c r="V9" s="210"/>
      <c r="W9" s="210"/>
    </row>
    <row r="10" spans="1:23" ht="55.5" customHeight="1">
      <c r="A10" s="234"/>
      <c r="B10" s="208"/>
      <c r="C10" s="208"/>
      <c r="D10" s="209"/>
      <c r="E10" s="209"/>
      <c r="F10" s="90" t="s">
        <v>28</v>
      </c>
      <c r="G10" s="90" t="s">
        <v>29</v>
      </c>
      <c r="H10" s="90" t="s">
        <v>28</v>
      </c>
      <c r="I10" s="90" t="s">
        <v>29</v>
      </c>
      <c r="J10" s="90" t="s">
        <v>28</v>
      </c>
      <c r="K10" s="90" t="s">
        <v>29</v>
      </c>
      <c r="L10" s="89" t="s">
        <v>32</v>
      </c>
      <c r="M10" s="89" t="s">
        <v>69</v>
      </c>
      <c r="N10" s="89" t="s">
        <v>34</v>
      </c>
      <c r="O10" s="89" t="s">
        <v>35</v>
      </c>
      <c r="P10" s="89" t="s">
        <v>36</v>
      </c>
      <c r="Q10" s="89" t="s">
        <v>37</v>
      </c>
      <c r="R10" s="89" t="s">
        <v>38</v>
      </c>
      <c r="S10" s="225"/>
      <c r="T10" s="210"/>
      <c r="U10" s="210"/>
      <c r="V10" s="210"/>
      <c r="W10" s="210"/>
    </row>
    <row r="11" spans="1:23" ht="12.75">
      <c r="A11" s="7" t="s">
        <v>39</v>
      </c>
      <c r="B11" s="8">
        <v>1</v>
      </c>
      <c r="C11" s="8">
        <v>2</v>
      </c>
      <c r="D11" s="9">
        <v>3</v>
      </c>
      <c r="E11" s="8">
        <v>4</v>
      </c>
      <c r="F11" s="8">
        <v>5</v>
      </c>
      <c r="G11" s="8">
        <v>6</v>
      </c>
      <c r="H11" s="8">
        <v>7</v>
      </c>
      <c r="I11" s="9">
        <v>8</v>
      </c>
      <c r="J11" s="8">
        <v>9</v>
      </c>
      <c r="K11" s="8">
        <v>10</v>
      </c>
      <c r="L11" s="8">
        <v>11</v>
      </c>
      <c r="M11" s="8">
        <v>12</v>
      </c>
      <c r="N11" s="9">
        <v>13</v>
      </c>
      <c r="O11" s="8">
        <v>14</v>
      </c>
      <c r="P11" s="8">
        <v>15</v>
      </c>
      <c r="Q11" s="8">
        <v>16</v>
      </c>
      <c r="R11" s="8">
        <v>17</v>
      </c>
      <c r="S11" s="9">
        <v>18</v>
      </c>
      <c r="T11" s="8">
        <v>19</v>
      </c>
      <c r="U11" s="8">
        <v>20</v>
      </c>
      <c r="V11" s="8">
        <v>21</v>
      </c>
      <c r="W11" s="8">
        <v>22</v>
      </c>
    </row>
    <row r="12" spans="1:23" ht="12.75">
      <c r="A12" s="79" t="s">
        <v>41</v>
      </c>
      <c r="B12" s="80">
        <f>B13</f>
        <v>33</v>
      </c>
      <c r="C12" s="80">
        <f>C13</f>
        <v>25</v>
      </c>
      <c r="D12" s="80">
        <f>D13</f>
        <v>1</v>
      </c>
      <c r="E12" s="80">
        <f>E13</f>
        <v>8</v>
      </c>
      <c r="F12" s="80">
        <f>F13</f>
        <v>24</v>
      </c>
      <c r="G12" s="81">
        <f>F12/B12</f>
        <v>0.7272727272727273</v>
      </c>
      <c r="H12" s="80">
        <f>H13</f>
        <v>24</v>
      </c>
      <c r="I12" s="82">
        <f>H12/F12</f>
        <v>1</v>
      </c>
      <c r="J12" s="80">
        <f>SUM(L12:S12)</f>
        <v>9</v>
      </c>
      <c r="K12" s="81">
        <f>J12/B12</f>
        <v>0.2727272727272727</v>
      </c>
      <c r="L12" s="80">
        <f aca="true" t="shared" si="0" ref="L12:S12">L13</f>
        <v>7</v>
      </c>
      <c r="M12" s="80">
        <f t="shared" si="0"/>
        <v>0</v>
      </c>
      <c r="N12" s="80">
        <f t="shared" si="0"/>
        <v>0</v>
      </c>
      <c r="O12" s="80">
        <f t="shared" si="0"/>
        <v>0</v>
      </c>
      <c r="P12" s="80">
        <f t="shared" si="0"/>
        <v>0</v>
      </c>
      <c r="Q12" s="80">
        <f t="shared" si="0"/>
        <v>0</v>
      </c>
      <c r="R12" s="80">
        <f t="shared" si="0"/>
        <v>0</v>
      </c>
      <c r="S12" s="80">
        <f t="shared" si="0"/>
        <v>2</v>
      </c>
      <c r="T12" s="80">
        <f>F12+J12</f>
        <v>33</v>
      </c>
      <c r="U12" s="82">
        <f>T12/B12</f>
        <v>1</v>
      </c>
      <c r="V12" s="80">
        <f>V13</f>
        <v>0</v>
      </c>
      <c r="W12" s="83">
        <f>V12/B12</f>
        <v>0</v>
      </c>
    </row>
    <row r="13" spans="1:23" ht="12.75">
      <c r="A13" s="84" t="s">
        <v>42</v>
      </c>
      <c r="B13" s="80">
        <f>C13+E13</f>
        <v>33</v>
      </c>
      <c r="C13" s="78">
        <v>25</v>
      </c>
      <c r="D13" s="78">
        <v>1</v>
      </c>
      <c r="E13" s="78">
        <v>8</v>
      </c>
      <c r="F13" s="85">
        <v>24</v>
      </c>
      <c r="G13" s="81">
        <f>F13/B13</f>
        <v>0.7272727272727273</v>
      </c>
      <c r="H13" s="78">
        <v>24</v>
      </c>
      <c r="I13" s="82">
        <f>H13/F13</f>
        <v>1</v>
      </c>
      <c r="J13" s="78">
        <f>SUM(L13:S13)</f>
        <v>9</v>
      </c>
      <c r="K13" s="81">
        <f>J13/B13</f>
        <v>0.2727272727272727</v>
      </c>
      <c r="L13" s="86">
        <v>7</v>
      </c>
      <c r="M13" s="78"/>
      <c r="N13" s="78"/>
      <c r="O13" s="78"/>
      <c r="P13" s="78"/>
      <c r="Q13" s="78"/>
      <c r="R13" s="78"/>
      <c r="S13" s="78">
        <v>2</v>
      </c>
      <c r="T13" s="80">
        <f>F13+J13</f>
        <v>33</v>
      </c>
      <c r="U13" s="87">
        <f>T13/B13</f>
        <v>1</v>
      </c>
      <c r="V13" s="78"/>
      <c r="W13" s="88">
        <f>V13/B13</f>
        <v>0</v>
      </c>
    </row>
    <row r="14" ht="12.75">
      <c r="A14" s="70"/>
    </row>
    <row r="15" spans="1:10" ht="50.25" customHeight="1">
      <c r="A15" s="207" t="s">
        <v>72</v>
      </c>
      <c r="B15" s="207"/>
      <c r="C15" s="73"/>
      <c r="D15" s="71" t="s">
        <v>58</v>
      </c>
      <c r="E15" s="72"/>
      <c r="F15" s="74"/>
      <c r="G15" s="75"/>
      <c r="H15" s="76"/>
      <c r="I15" s="77"/>
      <c r="J15" s="72" t="s">
        <v>59</v>
      </c>
    </row>
    <row r="16" ht="12.75">
      <c r="A16" s="70"/>
    </row>
  </sheetData>
  <sheetProtection/>
  <mergeCells count="31">
    <mergeCell ref="A15:B15"/>
    <mergeCell ref="A4:B4"/>
    <mergeCell ref="S4:W4"/>
    <mergeCell ref="A6:W6"/>
    <mergeCell ref="A1:B1"/>
    <mergeCell ref="S1:W1"/>
    <mergeCell ref="A2:B2"/>
    <mergeCell ref="S2:W2"/>
    <mergeCell ref="A3:C3"/>
    <mergeCell ref="S3:W3"/>
    <mergeCell ref="T7:U7"/>
    <mergeCell ref="V7:W7"/>
    <mergeCell ref="F8:G9"/>
    <mergeCell ref="H8:I9"/>
    <mergeCell ref="J8:K9"/>
    <mergeCell ref="L8:O9"/>
    <mergeCell ref="T8:T10"/>
    <mergeCell ref="U8:U10"/>
    <mergeCell ref="V8:V10"/>
    <mergeCell ref="W8:W10"/>
    <mergeCell ref="C9:C10"/>
    <mergeCell ref="C8:D8"/>
    <mergeCell ref="E8:E10"/>
    <mergeCell ref="P8:R9"/>
    <mergeCell ref="S8:S10"/>
    <mergeCell ref="A7:A10"/>
    <mergeCell ref="B7:E7"/>
    <mergeCell ref="F7:I7"/>
    <mergeCell ref="J7:S7"/>
    <mergeCell ref="D9:D10"/>
    <mergeCell ref="B8:B10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2" sqref="A2:C4"/>
    </sheetView>
  </sheetViews>
  <sheetFormatPr defaultColWidth="9.140625" defaultRowHeight="12.75"/>
  <cols>
    <col min="1" max="1" width="22.7109375" style="0" customWidth="1"/>
    <col min="2" max="22" width="6.00390625" style="0" customWidth="1"/>
    <col min="23" max="23" width="9.7109375" style="0" customWidth="1"/>
    <col min="24" max="24" width="6.140625" style="0" customWidth="1"/>
  </cols>
  <sheetData>
    <row r="1" spans="1:23" ht="12.75" customHeight="1">
      <c r="A1" s="244" t="s">
        <v>0</v>
      </c>
      <c r="B1" s="244"/>
      <c r="C1" s="1"/>
      <c r="D1" s="1"/>
      <c r="E1" s="1"/>
      <c r="F1" s="2"/>
      <c r="G1" s="2"/>
      <c r="H1" s="2"/>
      <c r="I1" s="2"/>
      <c r="J1" s="2"/>
      <c r="K1" s="2"/>
      <c r="L1" s="3"/>
      <c r="M1" s="4"/>
      <c r="N1" s="3"/>
      <c r="O1" s="2"/>
      <c r="P1" s="2"/>
      <c r="Q1" s="2"/>
      <c r="R1" s="2"/>
      <c r="S1" s="245" t="s">
        <v>1</v>
      </c>
      <c r="T1" s="245"/>
      <c r="U1" s="245"/>
      <c r="V1" s="245"/>
      <c r="W1" s="245"/>
    </row>
    <row r="2" spans="1:23" ht="34.5" customHeight="1">
      <c r="A2" s="246" t="s">
        <v>2</v>
      </c>
      <c r="B2" s="246"/>
      <c r="C2" s="1"/>
      <c r="D2" s="1"/>
      <c r="E2" s="1"/>
      <c r="F2" s="2"/>
      <c r="G2" s="2"/>
      <c r="H2" s="2"/>
      <c r="I2" s="2"/>
      <c r="J2" s="2"/>
      <c r="K2" s="2"/>
      <c r="L2" s="3"/>
      <c r="M2" s="4"/>
      <c r="N2" s="3"/>
      <c r="O2" s="2"/>
      <c r="P2" s="2"/>
      <c r="Q2" s="2"/>
      <c r="R2" s="2"/>
      <c r="S2" s="247" t="s">
        <v>3</v>
      </c>
      <c r="T2" s="247"/>
      <c r="U2" s="247"/>
      <c r="V2" s="247"/>
      <c r="W2" s="247"/>
    </row>
    <row r="3" spans="1:23" ht="12.75" customHeight="1">
      <c r="A3" s="230" t="s">
        <v>4</v>
      </c>
      <c r="B3" s="230"/>
      <c r="C3" s="230"/>
      <c r="D3" s="1"/>
      <c r="E3" s="1"/>
      <c r="F3" s="2"/>
      <c r="G3" s="2"/>
      <c r="H3" s="2"/>
      <c r="I3" s="2"/>
      <c r="J3" s="2"/>
      <c r="K3" s="2"/>
      <c r="L3" s="3"/>
      <c r="M3" s="4"/>
      <c r="N3" s="3"/>
      <c r="O3" s="2"/>
      <c r="P3" s="2"/>
      <c r="Q3" s="2"/>
      <c r="R3" s="2"/>
      <c r="S3" s="231" t="s">
        <v>5</v>
      </c>
      <c r="T3" s="231"/>
      <c r="U3" s="231"/>
      <c r="V3" s="231"/>
      <c r="W3" s="231"/>
    </row>
    <row r="4" spans="1:23" ht="12.75" customHeight="1">
      <c r="A4" s="230" t="s">
        <v>61</v>
      </c>
      <c r="B4" s="230"/>
      <c r="C4" s="5"/>
      <c r="D4" s="2"/>
      <c r="E4" s="1"/>
      <c r="F4" s="2"/>
      <c r="G4" s="2"/>
      <c r="H4" s="2"/>
      <c r="I4" s="2"/>
      <c r="J4" s="2"/>
      <c r="K4" s="2"/>
      <c r="L4" s="3"/>
      <c r="M4" s="4"/>
      <c r="N4" s="3"/>
      <c r="O4" s="2"/>
      <c r="P4" s="2"/>
      <c r="Q4" s="2"/>
      <c r="R4" s="2"/>
      <c r="S4" s="231" t="s">
        <v>62</v>
      </c>
      <c r="T4" s="231"/>
      <c r="U4" s="231"/>
      <c r="V4" s="231"/>
      <c r="W4" s="231"/>
    </row>
    <row r="5" spans="3:23" ht="12.75" customHeight="1">
      <c r="C5" s="2"/>
      <c r="D5" s="2"/>
      <c r="E5" s="1"/>
      <c r="F5" s="2"/>
      <c r="G5" s="2"/>
      <c r="H5" s="2"/>
      <c r="I5" s="2"/>
      <c r="J5" s="2"/>
      <c r="K5" s="2"/>
      <c r="L5" s="3"/>
      <c r="M5" s="4"/>
      <c r="N5" s="3"/>
      <c r="O5" s="2"/>
      <c r="P5" s="2"/>
      <c r="Q5" s="2"/>
      <c r="R5" s="2"/>
      <c r="S5" s="2"/>
      <c r="T5" s="6"/>
      <c r="U5" s="6"/>
      <c r="V5" s="6"/>
      <c r="W5" s="6"/>
    </row>
    <row r="6" spans="1:23" ht="15.75" customHeight="1">
      <c r="A6" s="232" t="s">
        <v>74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</row>
    <row r="7" spans="1:23" ht="41.25" customHeight="1">
      <c r="A7" s="233" t="s">
        <v>7</v>
      </c>
      <c r="B7" s="236" t="s">
        <v>8</v>
      </c>
      <c r="C7" s="236"/>
      <c r="D7" s="236"/>
      <c r="E7" s="236"/>
      <c r="F7" s="237" t="s">
        <v>9</v>
      </c>
      <c r="G7" s="238"/>
      <c r="H7" s="238"/>
      <c r="I7" s="239"/>
      <c r="J7" s="237" t="s">
        <v>10</v>
      </c>
      <c r="K7" s="238"/>
      <c r="L7" s="238"/>
      <c r="M7" s="238"/>
      <c r="N7" s="238"/>
      <c r="O7" s="238"/>
      <c r="P7" s="238"/>
      <c r="Q7" s="238"/>
      <c r="R7" s="238"/>
      <c r="S7" s="239"/>
      <c r="T7" s="240" t="s">
        <v>11</v>
      </c>
      <c r="U7" s="240"/>
      <c r="V7" s="241" t="s">
        <v>12</v>
      </c>
      <c r="W7" s="242"/>
    </row>
    <row r="8" spans="1:23" ht="12.75" customHeight="1">
      <c r="A8" s="234"/>
      <c r="B8" s="208" t="s">
        <v>13</v>
      </c>
      <c r="C8" s="243" t="s">
        <v>14</v>
      </c>
      <c r="D8" s="243"/>
      <c r="E8" s="209" t="s">
        <v>15</v>
      </c>
      <c r="F8" s="211" t="s">
        <v>16</v>
      </c>
      <c r="G8" s="211" t="s">
        <v>17</v>
      </c>
      <c r="H8" s="210" t="s">
        <v>18</v>
      </c>
      <c r="I8" s="210"/>
      <c r="J8" s="210" t="s">
        <v>19</v>
      </c>
      <c r="K8" s="210"/>
      <c r="L8" s="217" t="s">
        <v>20</v>
      </c>
      <c r="M8" s="218"/>
      <c r="N8" s="218"/>
      <c r="O8" s="219"/>
      <c r="P8" s="223" t="s">
        <v>21</v>
      </c>
      <c r="Q8" s="223"/>
      <c r="R8" s="223"/>
      <c r="S8" s="224" t="s">
        <v>22</v>
      </c>
      <c r="T8" s="227" t="s">
        <v>23</v>
      </c>
      <c r="U8" s="211" t="s">
        <v>24</v>
      </c>
      <c r="V8" s="210" t="s">
        <v>25</v>
      </c>
      <c r="W8" s="211" t="s">
        <v>26</v>
      </c>
    </row>
    <row r="9" spans="1:23" ht="48" customHeight="1">
      <c r="A9" s="234"/>
      <c r="B9" s="208"/>
      <c r="C9" s="208" t="s">
        <v>19</v>
      </c>
      <c r="D9" s="209" t="s">
        <v>27</v>
      </c>
      <c r="E9" s="209"/>
      <c r="F9" s="212"/>
      <c r="G9" s="212"/>
      <c r="H9" s="210"/>
      <c r="I9" s="210"/>
      <c r="J9" s="210"/>
      <c r="K9" s="210"/>
      <c r="L9" s="220"/>
      <c r="M9" s="221"/>
      <c r="N9" s="221"/>
      <c r="O9" s="222"/>
      <c r="P9" s="223"/>
      <c r="Q9" s="223"/>
      <c r="R9" s="223"/>
      <c r="S9" s="225"/>
      <c r="T9" s="228"/>
      <c r="U9" s="212"/>
      <c r="V9" s="210"/>
      <c r="W9" s="212"/>
    </row>
    <row r="10" spans="1:23" ht="12.75" customHeight="1">
      <c r="A10" s="234"/>
      <c r="B10" s="208"/>
      <c r="C10" s="208"/>
      <c r="D10" s="209"/>
      <c r="E10" s="209"/>
      <c r="F10" s="212"/>
      <c r="G10" s="212"/>
      <c r="H10" s="210" t="s">
        <v>28</v>
      </c>
      <c r="I10" s="210" t="s">
        <v>29</v>
      </c>
      <c r="J10" s="210" t="s">
        <v>30</v>
      </c>
      <c r="K10" s="214" t="s">
        <v>31</v>
      </c>
      <c r="L10" s="209" t="s">
        <v>32</v>
      </c>
      <c r="M10" s="209" t="s">
        <v>33</v>
      </c>
      <c r="N10" s="209" t="s">
        <v>34</v>
      </c>
      <c r="O10" s="209" t="s">
        <v>35</v>
      </c>
      <c r="P10" s="209" t="s">
        <v>36</v>
      </c>
      <c r="Q10" s="209" t="s">
        <v>37</v>
      </c>
      <c r="R10" s="209" t="s">
        <v>38</v>
      </c>
      <c r="S10" s="225"/>
      <c r="T10" s="228"/>
      <c r="U10" s="212"/>
      <c r="V10" s="210"/>
      <c r="W10" s="212"/>
    </row>
    <row r="11" spans="1:23" ht="12.75">
      <c r="A11" s="234"/>
      <c r="B11" s="208"/>
      <c r="C11" s="208"/>
      <c r="D11" s="209"/>
      <c r="E11" s="209"/>
      <c r="F11" s="212"/>
      <c r="G11" s="212"/>
      <c r="H11" s="210"/>
      <c r="I11" s="210"/>
      <c r="J11" s="210"/>
      <c r="K11" s="214"/>
      <c r="L11" s="215"/>
      <c r="M11" s="209"/>
      <c r="N11" s="209"/>
      <c r="O11" s="209"/>
      <c r="P11" s="209"/>
      <c r="Q11" s="209"/>
      <c r="R11" s="209"/>
      <c r="S11" s="225"/>
      <c r="T11" s="228"/>
      <c r="U11" s="212"/>
      <c r="V11" s="210"/>
      <c r="W11" s="212"/>
    </row>
    <row r="12" spans="1:23" ht="47.25" customHeight="1">
      <c r="A12" s="235"/>
      <c r="B12" s="208"/>
      <c r="C12" s="208"/>
      <c r="D12" s="209"/>
      <c r="E12" s="209"/>
      <c r="F12" s="213"/>
      <c r="G12" s="213"/>
      <c r="H12" s="210"/>
      <c r="I12" s="210"/>
      <c r="J12" s="210"/>
      <c r="K12" s="214"/>
      <c r="L12" s="216"/>
      <c r="M12" s="209"/>
      <c r="N12" s="209"/>
      <c r="O12" s="209"/>
      <c r="P12" s="209"/>
      <c r="Q12" s="209"/>
      <c r="R12" s="209"/>
      <c r="S12" s="226"/>
      <c r="T12" s="229"/>
      <c r="U12" s="213"/>
      <c r="V12" s="210"/>
      <c r="W12" s="213"/>
    </row>
    <row r="13" spans="1:23" ht="12.75">
      <c r="A13" s="7" t="s">
        <v>39</v>
      </c>
      <c r="B13" s="8">
        <v>1</v>
      </c>
      <c r="C13" s="8">
        <v>2</v>
      </c>
      <c r="D13" s="9">
        <v>3</v>
      </c>
      <c r="E13" s="8">
        <v>4</v>
      </c>
      <c r="F13" s="8">
        <v>5</v>
      </c>
      <c r="G13" s="8">
        <v>6</v>
      </c>
      <c r="H13" s="8">
        <v>7</v>
      </c>
      <c r="I13" s="9">
        <v>8</v>
      </c>
      <c r="J13" s="8">
        <v>9</v>
      </c>
      <c r="K13" s="8">
        <v>10</v>
      </c>
      <c r="L13" s="8">
        <v>11</v>
      </c>
      <c r="M13" s="8">
        <v>12</v>
      </c>
      <c r="N13" s="9">
        <v>13</v>
      </c>
      <c r="O13" s="8">
        <v>14</v>
      </c>
      <c r="P13" s="8">
        <v>15</v>
      </c>
      <c r="Q13" s="8">
        <v>16</v>
      </c>
      <c r="R13" s="8">
        <v>17</v>
      </c>
      <c r="S13" s="9">
        <v>18</v>
      </c>
      <c r="T13" s="8">
        <v>19</v>
      </c>
      <c r="U13" s="8">
        <v>20</v>
      </c>
      <c r="V13" s="8">
        <v>21</v>
      </c>
      <c r="W13" s="8">
        <v>22</v>
      </c>
    </row>
    <row r="14" spans="1:23" ht="12.75">
      <c r="A14" s="204" t="s">
        <v>40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6"/>
    </row>
    <row r="15" spans="1:23" ht="13.5">
      <c r="A15" s="10" t="s">
        <v>41</v>
      </c>
      <c r="B15" s="11">
        <f>B16</f>
        <v>37</v>
      </c>
      <c r="C15" s="11" t="str">
        <f>C16</f>
        <v>32</v>
      </c>
      <c r="D15" s="11" t="str">
        <f>D16</f>
        <v>2</v>
      </c>
      <c r="E15" s="11" t="str">
        <f>E16</f>
        <v>5</v>
      </c>
      <c r="F15" s="11">
        <f>F16</f>
        <v>27</v>
      </c>
      <c r="G15" s="12">
        <f>F15/C15</f>
        <v>0.84375</v>
      </c>
      <c r="H15" s="11">
        <f>H16</f>
        <v>25</v>
      </c>
      <c r="I15" s="12">
        <f>H15/F15</f>
        <v>0.9259259259259259</v>
      </c>
      <c r="J15" s="13">
        <f>L15+M15+N15+O15+P15+S15+R15</f>
        <v>4</v>
      </c>
      <c r="K15" s="12">
        <f>J15/C15</f>
        <v>0.125</v>
      </c>
      <c r="L15" s="11">
        <f aca="true" t="shared" si="0" ref="L15:T15">L16</f>
        <v>2</v>
      </c>
      <c r="M15" s="11">
        <f t="shared" si="0"/>
        <v>2</v>
      </c>
      <c r="N15" s="11">
        <f t="shared" si="0"/>
        <v>0</v>
      </c>
      <c r="O15" s="11">
        <f t="shared" si="0"/>
        <v>0</v>
      </c>
      <c r="P15" s="11">
        <f t="shared" si="0"/>
        <v>0</v>
      </c>
      <c r="Q15" s="11">
        <f t="shared" si="0"/>
        <v>0</v>
      </c>
      <c r="R15" s="11">
        <f t="shared" si="0"/>
        <v>0</v>
      </c>
      <c r="S15" s="11">
        <f t="shared" si="0"/>
        <v>0</v>
      </c>
      <c r="T15" s="11">
        <f t="shared" si="0"/>
        <v>31</v>
      </c>
      <c r="U15" s="14">
        <f>T15/C15</f>
        <v>0.96875</v>
      </c>
      <c r="V15" s="15">
        <v>1</v>
      </c>
      <c r="W15" s="16">
        <f>V15/C15</f>
        <v>0.03125</v>
      </c>
    </row>
    <row r="16" spans="1:23" ht="12.75">
      <c r="A16" s="17" t="s">
        <v>42</v>
      </c>
      <c r="B16" s="18">
        <f>C16+E16</f>
        <v>37</v>
      </c>
      <c r="C16" s="18" t="s">
        <v>43</v>
      </c>
      <c r="D16" s="18" t="s">
        <v>44</v>
      </c>
      <c r="E16" s="18" t="s">
        <v>45</v>
      </c>
      <c r="F16" s="19">
        <v>27</v>
      </c>
      <c r="G16" s="20">
        <f>F16/C16</f>
        <v>0.84375</v>
      </c>
      <c r="H16" s="21">
        <v>25</v>
      </c>
      <c r="I16" s="20">
        <f>H16/F16</f>
        <v>0.9259259259259259</v>
      </c>
      <c r="J16" s="22">
        <f>L16+M16+N16+O16+P16+S16+R16</f>
        <v>4</v>
      </c>
      <c r="K16" s="20">
        <f>J16/C16</f>
        <v>0.125</v>
      </c>
      <c r="L16" s="23">
        <v>2</v>
      </c>
      <c r="M16" s="23">
        <v>2</v>
      </c>
      <c r="N16" s="23"/>
      <c r="O16" s="23"/>
      <c r="P16" s="23"/>
      <c r="Q16" s="23"/>
      <c r="R16" s="23"/>
      <c r="S16" s="23"/>
      <c r="T16" s="23">
        <f>F16+L16+M16+P16+N16+O16+S16</f>
        <v>31</v>
      </c>
      <c r="U16" s="24">
        <f>T16/C16</f>
        <v>0.96875</v>
      </c>
      <c r="V16" s="25">
        <v>1</v>
      </c>
      <c r="W16" s="26">
        <f>V16/C16</f>
        <v>0.03125</v>
      </c>
    </row>
    <row r="17" spans="1:23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6"/>
    </row>
    <row r="18" spans="1:23" ht="13.5">
      <c r="A18" s="10" t="s">
        <v>41</v>
      </c>
      <c r="B18" s="27">
        <f>B19</f>
        <v>48</v>
      </c>
      <c r="C18" s="27" t="str">
        <f>C19</f>
        <v>35</v>
      </c>
      <c r="D18" s="27" t="str">
        <f>D19</f>
        <v>3</v>
      </c>
      <c r="E18" s="28" t="str">
        <f>E19</f>
        <v>13</v>
      </c>
      <c r="F18" s="27">
        <f>F19</f>
        <v>27</v>
      </c>
      <c r="G18" s="29">
        <f>F18/C18</f>
        <v>0.7714285714285715</v>
      </c>
      <c r="H18" s="27">
        <f>H19</f>
        <v>24</v>
      </c>
      <c r="I18" s="29">
        <f>H18/F18</f>
        <v>0.8888888888888888</v>
      </c>
      <c r="J18" s="11">
        <f>L18+M18+N18+O18+P18+S18</f>
        <v>8</v>
      </c>
      <c r="K18" s="30">
        <f>J18/C18</f>
        <v>0.22857142857142856</v>
      </c>
      <c r="L18" s="27">
        <f aca="true" t="shared" si="1" ref="L18:S18">L19</f>
        <v>2</v>
      </c>
      <c r="M18" s="27">
        <f t="shared" si="1"/>
        <v>5</v>
      </c>
      <c r="N18" s="27">
        <f t="shared" si="1"/>
        <v>0</v>
      </c>
      <c r="O18" s="27">
        <f t="shared" si="1"/>
        <v>0</v>
      </c>
      <c r="P18" s="27">
        <f t="shared" si="1"/>
        <v>0</v>
      </c>
      <c r="Q18" s="27">
        <f t="shared" si="1"/>
        <v>0</v>
      </c>
      <c r="R18" s="27">
        <f t="shared" si="1"/>
        <v>0</v>
      </c>
      <c r="S18" s="27">
        <f t="shared" si="1"/>
        <v>1</v>
      </c>
      <c r="T18" s="31">
        <f>F18+L18+M18+P18+N18+O18+S18</f>
        <v>35</v>
      </c>
      <c r="U18" s="32">
        <f>T18/C18</f>
        <v>1</v>
      </c>
      <c r="V18" s="27">
        <f>V19</f>
        <v>0</v>
      </c>
      <c r="W18" s="33">
        <f>V18/B18</f>
        <v>0</v>
      </c>
    </row>
    <row r="19" spans="1:23" ht="12.75">
      <c r="A19" s="17" t="s">
        <v>42</v>
      </c>
      <c r="B19" s="34">
        <f>C19+E19</f>
        <v>48</v>
      </c>
      <c r="C19" s="35" t="s">
        <v>47</v>
      </c>
      <c r="D19" s="35" t="s">
        <v>48</v>
      </c>
      <c r="E19" s="36" t="s">
        <v>49</v>
      </c>
      <c r="F19" s="37">
        <v>27</v>
      </c>
      <c r="G19" s="38">
        <f>F19/C19</f>
        <v>0.7714285714285715</v>
      </c>
      <c r="H19" s="39">
        <v>24</v>
      </c>
      <c r="I19" s="38">
        <f>H19/F19</f>
        <v>0.8888888888888888</v>
      </c>
      <c r="J19" s="18">
        <f>L19+M19+N19+O19+P19+S19</f>
        <v>8</v>
      </c>
      <c r="K19" s="40">
        <f>J19/C19</f>
        <v>0.22857142857142856</v>
      </c>
      <c r="L19" s="41">
        <v>2</v>
      </c>
      <c r="M19" s="41">
        <v>5</v>
      </c>
      <c r="N19" s="41"/>
      <c r="O19" s="41"/>
      <c r="P19" s="41"/>
      <c r="Q19" s="41"/>
      <c r="R19" s="41"/>
      <c r="S19" s="41">
        <v>1</v>
      </c>
      <c r="T19" s="42">
        <f>F19+L19+M19+P19+N19+O19+S19</f>
        <v>35</v>
      </c>
      <c r="U19" s="43">
        <f>T19/C19</f>
        <v>1</v>
      </c>
      <c r="V19" s="34"/>
      <c r="W19" s="44"/>
    </row>
    <row r="20" spans="1:23" ht="12.75">
      <c r="A20" s="204" t="s">
        <v>50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6"/>
    </row>
    <row r="21" spans="1:23" ht="13.5">
      <c r="A21" s="45" t="s">
        <v>41</v>
      </c>
      <c r="B21" s="46">
        <f>B22</f>
        <v>28</v>
      </c>
      <c r="C21" s="11" t="str">
        <f>C22</f>
        <v>25</v>
      </c>
      <c r="D21" s="11" t="str">
        <f>D22</f>
        <v>1</v>
      </c>
      <c r="E21" s="46" t="str">
        <f>E22</f>
        <v>3</v>
      </c>
      <c r="F21" s="11">
        <f>F22</f>
        <v>21</v>
      </c>
      <c r="G21" s="12">
        <f>F21/B21</f>
        <v>0.75</v>
      </c>
      <c r="H21" s="46">
        <f>H22</f>
        <v>21</v>
      </c>
      <c r="I21" s="12">
        <f>H21/F21</f>
        <v>1</v>
      </c>
      <c r="J21" s="47">
        <f>L21+M21+N21+O21+Q21+S21+R21+P21</f>
        <v>7</v>
      </c>
      <c r="K21" s="14">
        <f>J21/B21</f>
        <v>0.25</v>
      </c>
      <c r="L21" s="11">
        <f aca="true" t="shared" si="2" ref="L21:S21">L22</f>
        <v>5</v>
      </c>
      <c r="M21" s="11">
        <f t="shared" si="2"/>
        <v>1</v>
      </c>
      <c r="N21" s="11">
        <f t="shared" si="2"/>
        <v>0</v>
      </c>
      <c r="O21" s="11">
        <f t="shared" si="2"/>
        <v>0</v>
      </c>
      <c r="P21" s="11">
        <f t="shared" si="2"/>
        <v>0</v>
      </c>
      <c r="Q21" s="11">
        <f t="shared" si="2"/>
        <v>0</v>
      </c>
      <c r="R21" s="11">
        <f t="shared" si="2"/>
        <v>0</v>
      </c>
      <c r="S21" s="11">
        <f t="shared" si="2"/>
        <v>1</v>
      </c>
      <c r="T21" s="15">
        <f>F21+J21</f>
        <v>28</v>
      </c>
      <c r="U21" s="48">
        <f>T21/B21</f>
        <v>1</v>
      </c>
      <c r="V21" s="11">
        <f>V22</f>
        <v>0</v>
      </c>
      <c r="W21" s="33">
        <f>V21/B21</f>
        <v>0</v>
      </c>
    </row>
    <row r="22" spans="1:23" ht="12.75">
      <c r="A22" s="49" t="s">
        <v>42</v>
      </c>
      <c r="B22" s="50">
        <f>C22+E22</f>
        <v>28</v>
      </c>
      <c r="C22" s="18" t="s">
        <v>51</v>
      </c>
      <c r="D22" s="18" t="s">
        <v>52</v>
      </c>
      <c r="E22" s="51" t="s">
        <v>48</v>
      </c>
      <c r="F22" s="19">
        <v>21</v>
      </c>
      <c r="G22" s="20">
        <f>F22/B22</f>
        <v>0.75</v>
      </c>
      <c r="H22" s="52">
        <v>21</v>
      </c>
      <c r="I22" s="20">
        <f>H22/F22</f>
        <v>1</v>
      </c>
      <c r="J22" s="50">
        <f>L22+M22+N22+O22+Q22+S22+R22+P22</f>
        <v>7</v>
      </c>
      <c r="K22" s="24">
        <f>J22/B22</f>
        <v>0.25</v>
      </c>
      <c r="L22" s="23">
        <v>5</v>
      </c>
      <c r="M22" s="23">
        <v>1</v>
      </c>
      <c r="N22" s="23"/>
      <c r="O22" s="23"/>
      <c r="P22" s="23"/>
      <c r="Q22" s="23"/>
      <c r="R22" s="23"/>
      <c r="S22" s="23">
        <v>1</v>
      </c>
      <c r="T22" s="25">
        <f>F22+J22</f>
        <v>28</v>
      </c>
      <c r="U22" s="53">
        <f>T22/B22</f>
        <v>1</v>
      </c>
      <c r="V22" s="25"/>
      <c r="W22" s="54"/>
    </row>
    <row r="23" spans="1:23" ht="12.75">
      <c r="A23" s="204" t="s">
        <v>53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6"/>
    </row>
    <row r="24" spans="1:23" s="60" customFormat="1" ht="13.5">
      <c r="A24" s="55" t="s">
        <v>41</v>
      </c>
      <c r="B24" s="46">
        <f>B25</f>
        <v>31</v>
      </c>
      <c r="C24" s="46" t="str">
        <f>C25</f>
        <v>30</v>
      </c>
      <c r="D24" s="46" t="str">
        <f>D25</f>
        <v>3</v>
      </c>
      <c r="E24" s="46" t="str">
        <f>E25</f>
        <v>1</v>
      </c>
      <c r="F24" s="46">
        <f>F25</f>
        <v>19</v>
      </c>
      <c r="G24" s="56">
        <f>F24/B24</f>
        <v>0.6129032258064516</v>
      </c>
      <c r="H24" s="46">
        <f>H25</f>
        <v>17</v>
      </c>
      <c r="I24" s="56">
        <f>H24/F24</f>
        <v>0.8947368421052632</v>
      </c>
      <c r="J24" s="47">
        <f>L24+M24+N24+O24+Q24+S24+R24+P24</f>
        <v>12</v>
      </c>
      <c r="K24" s="57">
        <f>J24/B24</f>
        <v>0.3870967741935484</v>
      </c>
      <c r="L24" s="46">
        <f aca="true" t="shared" si="3" ref="L24:S24">L25</f>
        <v>6</v>
      </c>
      <c r="M24" s="46">
        <f t="shared" si="3"/>
        <v>1</v>
      </c>
      <c r="N24" s="46">
        <f t="shared" si="3"/>
        <v>0</v>
      </c>
      <c r="O24" s="46">
        <f t="shared" si="3"/>
        <v>0</v>
      </c>
      <c r="P24" s="46">
        <f t="shared" si="3"/>
        <v>0</v>
      </c>
      <c r="Q24" s="46">
        <f t="shared" si="3"/>
        <v>3</v>
      </c>
      <c r="R24" s="46">
        <f t="shared" si="3"/>
        <v>0</v>
      </c>
      <c r="S24" s="46">
        <f t="shared" si="3"/>
        <v>2</v>
      </c>
      <c r="T24" s="58">
        <f>F24+J24</f>
        <v>31</v>
      </c>
      <c r="U24" s="59">
        <f>T24/B24</f>
        <v>1</v>
      </c>
      <c r="V24" s="46">
        <f>V25</f>
        <v>0</v>
      </c>
      <c r="W24" s="33">
        <f>V24/B24</f>
        <v>0</v>
      </c>
    </row>
    <row r="25" spans="1:23" s="60" customFormat="1" ht="12.75">
      <c r="A25" s="61" t="s">
        <v>42</v>
      </c>
      <c r="B25" s="50">
        <f>C25+E25</f>
        <v>31</v>
      </c>
      <c r="C25" s="51" t="s">
        <v>54</v>
      </c>
      <c r="D25" s="51" t="s">
        <v>48</v>
      </c>
      <c r="E25" s="51" t="s">
        <v>52</v>
      </c>
      <c r="F25" s="62">
        <v>19</v>
      </c>
      <c r="G25" s="63">
        <f>F25/B25</f>
        <v>0.6129032258064516</v>
      </c>
      <c r="H25" s="52">
        <v>17</v>
      </c>
      <c r="I25" s="63">
        <f>H25/F25</f>
        <v>0.8947368421052632</v>
      </c>
      <c r="J25" s="50">
        <f>L25+M25+N25+O25+Q25+S25+R25+P25</f>
        <v>12</v>
      </c>
      <c r="K25" s="64">
        <f>J25/B25</f>
        <v>0.3870967741935484</v>
      </c>
      <c r="L25" s="91">
        <v>6</v>
      </c>
      <c r="M25" s="91">
        <v>1</v>
      </c>
      <c r="N25" s="91"/>
      <c r="O25" s="91"/>
      <c r="P25" s="91"/>
      <c r="Q25" s="91">
        <v>3</v>
      </c>
      <c r="R25" s="91"/>
      <c r="S25" s="91">
        <v>2</v>
      </c>
      <c r="T25" s="66">
        <f>F25+J25</f>
        <v>31</v>
      </c>
      <c r="U25" s="67">
        <f>T25/B25</f>
        <v>1</v>
      </c>
      <c r="V25" s="68"/>
      <c r="W25" s="69"/>
    </row>
    <row r="26" spans="1:23" ht="12.75">
      <c r="A26" s="204" t="s">
        <v>59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6"/>
    </row>
    <row r="27" spans="1:23" ht="12.75">
      <c r="A27" s="79" t="s">
        <v>41</v>
      </c>
      <c r="B27" s="80">
        <f>B28</f>
        <v>33</v>
      </c>
      <c r="C27" s="80">
        <f>C28</f>
        <v>25</v>
      </c>
      <c r="D27" s="80">
        <f>D28</f>
        <v>1</v>
      </c>
      <c r="E27" s="80">
        <f>E28</f>
        <v>8</v>
      </c>
      <c r="F27" s="80">
        <f>F28</f>
        <v>24</v>
      </c>
      <c r="G27" s="81">
        <f>F27/B27</f>
        <v>0.7272727272727273</v>
      </c>
      <c r="H27" s="80">
        <f>H28</f>
        <v>24</v>
      </c>
      <c r="I27" s="82">
        <f>H27/F27</f>
        <v>1</v>
      </c>
      <c r="J27" s="80">
        <f>SUM(L27:S27)</f>
        <v>9</v>
      </c>
      <c r="K27" s="81">
        <f>J27/B27</f>
        <v>0.2727272727272727</v>
      </c>
      <c r="L27" s="80">
        <f aca="true" t="shared" si="4" ref="L27:S27">L28</f>
        <v>7</v>
      </c>
      <c r="M27" s="80">
        <f t="shared" si="4"/>
        <v>0</v>
      </c>
      <c r="N27" s="80">
        <f t="shared" si="4"/>
        <v>0</v>
      </c>
      <c r="O27" s="80">
        <f t="shared" si="4"/>
        <v>0</v>
      </c>
      <c r="P27" s="80">
        <f t="shared" si="4"/>
        <v>0</v>
      </c>
      <c r="Q27" s="80">
        <f t="shared" si="4"/>
        <v>0</v>
      </c>
      <c r="R27" s="80">
        <f t="shared" si="4"/>
        <v>0</v>
      </c>
      <c r="S27" s="80">
        <f t="shared" si="4"/>
        <v>2</v>
      </c>
      <c r="T27" s="80">
        <f>F27+J27</f>
        <v>33</v>
      </c>
      <c r="U27" s="82">
        <f>T27/B27</f>
        <v>1</v>
      </c>
      <c r="V27" s="80">
        <f>V28</f>
        <v>0</v>
      </c>
      <c r="W27" s="83">
        <f>V27/B27</f>
        <v>0</v>
      </c>
    </row>
    <row r="28" spans="1:23" ht="12.75">
      <c r="A28" s="84" t="s">
        <v>42</v>
      </c>
      <c r="B28" s="80">
        <f>C28+E28</f>
        <v>33</v>
      </c>
      <c r="C28" s="78">
        <v>25</v>
      </c>
      <c r="D28" s="78">
        <v>1</v>
      </c>
      <c r="E28" s="78">
        <v>8</v>
      </c>
      <c r="F28" s="85">
        <v>24</v>
      </c>
      <c r="G28" s="81">
        <f>F28/B28</f>
        <v>0.7272727272727273</v>
      </c>
      <c r="H28" s="78">
        <v>24</v>
      </c>
      <c r="I28" s="82">
        <f>H28/F28</f>
        <v>1</v>
      </c>
      <c r="J28" s="78">
        <f>SUM(L28:S28)</f>
        <v>9</v>
      </c>
      <c r="K28" s="81">
        <f>J28/B28</f>
        <v>0.2727272727272727</v>
      </c>
      <c r="L28" s="86">
        <v>7</v>
      </c>
      <c r="M28" s="78"/>
      <c r="N28" s="78"/>
      <c r="O28" s="78"/>
      <c r="P28" s="78"/>
      <c r="Q28" s="78"/>
      <c r="R28" s="78"/>
      <c r="S28" s="78">
        <v>2</v>
      </c>
      <c r="T28" s="80">
        <f>F28+J28</f>
        <v>33</v>
      </c>
      <c r="U28" s="87">
        <f>T28/B28</f>
        <v>1</v>
      </c>
      <c r="V28" s="78"/>
      <c r="W28" s="88">
        <f>V28/B28</f>
        <v>0</v>
      </c>
    </row>
    <row r="29" ht="12.75">
      <c r="A29" s="70"/>
    </row>
    <row r="30" ht="12.75">
      <c r="A30" s="2"/>
    </row>
  </sheetData>
  <sheetProtection/>
  <mergeCells count="47">
    <mergeCell ref="A14:W14"/>
    <mergeCell ref="A17:W17"/>
    <mergeCell ref="A20:W20"/>
    <mergeCell ref="A23:W23"/>
    <mergeCell ref="A26:W26"/>
    <mergeCell ref="C9:C12"/>
    <mergeCell ref="D9:D12"/>
    <mergeCell ref="H10:H12"/>
    <mergeCell ref="I10:I12"/>
    <mergeCell ref="J10:J12"/>
    <mergeCell ref="F8:F12"/>
    <mergeCell ref="G8:G12"/>
    <mergeCell ref="H8:I9"/>
    <mergeCell ref="J8:K9"/>
    <mergeCell ref="W8:W12"/>
    <mergeCell ref="K10:K12"/>
    <mergeCell ref="L10:L12"/>
    <mergeCell ref="M10:M12"/>
    <mergeCell ref="N10:N12"/>
    <mergeCell ref="L8:O9"/>
    <mergeCell ref="P8:R9"/>
    <mergeCell ref="S8:S12"/>
    <mergeCell ref="T8:T12"/>
    <mergeCell ref="U8:U12"/>
    <mergeCell ref="V8:V12"/>
    <mergeCell ref="A4:B4"/>
    <mergeCell ref="S4:W4"/>
    <mergeCell ref="A6:W6"/>
    <mergeCell ref="A7:A12"/>
    <mergeCell ref="B7:E7"/>
    <mergeCell ref="F7:I7"/>
    <mergeCell ref="J7:S7"/>
    <mergeCell ref="T7:U7"/>
    <mergeCell ref="V7:W7"/>
    <mergeCell ref="B8:B12"/>
    <mergeCell ref="O10:O12"/>
    <mergeCell ref="P10:P12"/>
    <mergeCell ref="Q10:Q12"/>
    <mergeCell ref="R10:R12"/>
    <mergeCell ref="C8:D8"/>
    <mergeCell ref="E8:E12"/>
    <mergeCell ref="A1:B1"/>
    <mergeCell ref="S1:W1"/>
    <mergeCell ref="A2:B2"/>
    <mergeCell ref="S2:W2"/>
    <mergeCell ref="A3:C3"/>
    <mergeCell ref="S3:W3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16.8515625" style="0" customWidth="1"/>
    <col min="2" max="2" width="5.8515625" style="0" customWidth="1"/>
    <col min="3" max="10" width="4.8515625" style="0" customWidth="1"/>
    <col min="11" max="11" width="6.8515625" style="0" customWidth="1"/>
    <col min="12" max="12" width="4.8515625" style="0" customWidth="1"/>
    <col min="13" max="13" width="6.8515625" style="0" customWidth="1"/>
    <col min="14" max="14" width="4.8515625" style="0" customWidth="1"/>
    <col min="15" max="15" width="7.28125" style="0" customWidth="1"/>
    <col min="16" max="28" width="4.8515625" style="0" customWidth="1"/>
  </cols>
  <sheetData>
    <row r="1" spans="1:28" ht="15.75">
      <c r="A1" s="244" t="s">
        <v>0</v>
      </c>
      <c r="B1" s="244"/>
      <c r="C1" s="1"/>
      <c r="D1" s="1"/>
      <c r="E1" s="1"/>
      <c r="F1" s="2"/>
      <c r="G1" s="2"/>
      <c r="H1" s="2"/>
      <c r="I1" s="2"/>
      <c r="J1" s="2"/>
      <c r="K1" s="2"/>
      <c r="L1" s="3"/>
      <c r="M1" s="4"/>
      <c r="N1" s="3"/>
      <c r="O1" s="2"/>
      <c r="P1" s="2"/>
      <c r="Q1" s="2"/>
      <c r="R1" s="2"/>
      <c r="S1" s="2"/>
      <c r="T1" s="2"/>
      <c r="U1" s="2"/>
      <c r="V1" s="2"/>
      <c r="W1" s="2"/>
      <c r="X1" s="245" t="s">
        <v>1</v>
      </c>
      <c r="Y1" s="245"/>
      <c r="Z1" s="245"/>
      <c r="AA1" s="245"/>
      <c r="AB1" s="2"/>
    </row>
    <row r="2" spans="1:28" ht="51" customHeight="1">
      <c r="A2" s="246" t="s">
        <v>2</v>
      </c>
      <c r="B2" s="246"/>
      <c r="C2" s="1"/>
      <c r="D2" s="1"/>
      <c r="E2" s="1"/>
      <c r="F2" s="2"/>
      <c r="G2" s="2"/>
      <c r="H2" s="2"/>
      <c r="I2" s="2"/>
      <c r="J2" s="2"/>
      <c r="K2" s="2"/>
      <c r="L2" s="3"/>
      <c r="M2" s="4"/>
      <c r="N2" s="3"/>
      <c r="O2" s="2"/>
      <c r="P2" s="2"/>
      <c r="Q2" s="2"/>
      <c r="R2" s="2"/>
      <c r="S2" s="2"/>
      <c r="T2" s="2"/>
      <c r="U2" s="2"/>
      <c r="V2" s="2"/>
      <c r="W2" s="2"/>
      <c r="X2" s="247" t="s">
        <v>71</v>
      </c>
      <c r="Y2" s="247"/>
      <c r="Z2" s="247"/>
      <c r="AA2" s="247"/>
      <c r="AB2" s="247"/>
    </row>
    <row r="3" spans="1:28" ht="15.75">
      <c r="A3" s="230" t="s">
        <v>126</v>
      </c>
      <c r="B3" s="230"/>
      <c r="C3" s="230"/>
      <c r="D3" s="1"/>
      <c r="E3" s="1"/>
      <c r="F3" s="2"/>
      <c r="G3" s="2"/>
      <c r="H3" s="2"/>
      <c r="I3" s="2"/>
      <c r="J3" s="2"/>
      <c r="K3" s="2"/>
      <c r="L3" s="3"/>
      <c r="M3" s="4"/>
      <c r="N3" s="3"/>
      <c r="O3" s="2"/>
      <c r="P3" s="2"/>
      <c r="Q3" s="2"/>
      <c r="R3" s="2"/>
      <c r="S3" s="2"/>
      <c r="T3" s="2"/>
      <c r="U3" s="2"/>
      <c r="V3" s="2"/>
      <c r="W3" s="2"/>
      <c r="X3" s="262" t="s">
        <v>75</v>
      </c>
      <c r="Y3" s="262"/>
      <c r="Z3" s="262"/>
      <c r="AA3" s="262"/>
      <c r="AB3" s="262"/>
    </row>
    <row r="4" spans="1:28" ht="15.75">
      <c r="A4" s="230" t="s">
        <v>100</v>
      </c>
      <c r="B4" s="230"/>
      <c r="C4" s="5"/>
      <c r="D4" s="2"/>
      <c r="E4" s="1"/>
      <c r="F4" s="2"/>
      <c r="G4" s="2"/>
      <c r="H4" s="2"/>
      <c r="I4" s="2"/>
      <c r="J4" s="2"/>
      <c r="K4" s="2"/>
      <c r="L4" s="3"/>
      <c r="M4" s="4"/>
      <c r="N4" s="3"/>
      <c r="O4" s="2"/>
      <c r="P4" s="2"/>
      <c r="Q4" s="2"/>
      <c r="R4" s="2"/>
      <c r="S4" s="2"/>
      <c r="T4" s="2"/>
      <c r="U4" s="2"/>
      <c r="V4" s="2"/>
      <c r="W4" s="2"/>
      <c r="X4" s="262" t="s">
        <v>101</v>
      </c>
      <c r="Y4" s="262"/>
      <c r="Z4" s="262"/>
      <c r="AA4" s="262"/>
      <c r="AB4" s="262"/>
    </row>
    <row r="6" spans="1:28" ht="12.75">
      <c r="A6" s="263" t="s">
        <v>99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</row>
    <row r="7" spans="1:28" ht="12.75">
      <c r="A7" s="94"/>
      <c r="B7" s="95"/>
      <c r="C7" s="96"/>
      <c r="D7" s="264" t="s">
        <v>76</v>
      </c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96"/>
      <c r="X7" s="96"/>
      <c r="Y7" s="97"/>
      <c r="Z7" s="96"/>
      <c r="AA7" s="96"/>
      <c r="AB7" s="96"/>
    </row>
    <row r="8" spans="1:28" ht="12.75">
      <c r="A8" s="259" t="s">
        <v>7</v>
      </c>
      <c r="B8" s="265" t="s">
        <v>60</v>
      </c>
      <c r="C8" s="265"/>
      <c r="D8" s="265"/>
      <c r="E8" s="265"/>
      <c r="F8" s="265"/>
      <c r="G8" s="255" t="s">
        <v>9</v>
      </c>
      <c r="H8" s="255"/>
      <c r="I8" s="255"/>
      <c r="J8" s="255"/>
      <c r="K8" s="255"/>
      <c r="L8" s="255"/>
      <c r="M8" s="255"/>
      <c r="N8" s="256" t="s">
        <v>10</v>
      </c>
      <c r="O8" s="257"/>
      <c r="P8" s="257"/>
      <c r="Q8" s="257"/>
      <c r="R8" s="257"/>
      <c r="S8" s="257"/>
      <c r="T8" s="257"/>
      <c r="U8" s="257"/>
      <c r="V8" s="257"/>
      <c r="W8" s="257"/>
      <c r="X8" s="258"/>
      <c r="Y8" s="210" t="s">
        <v>77</v>
      </c>
      <c r="Z8" s="210"/>
      <c r="AA8" s="210" t="s">
        <v>78</v>
      </c>
      <c r="AB8" s="210"/>
    </row>
    <row r="9" spans="1:28" ht="12.75">
      <c r="A9" s="260"/>
      <c r="B9" s="208" t="s">
        <v>13</v>
      </c>
      <c r="C9" s="243" t="s">
        <v>14</v>
      </c>
      <c r="D9" s="243"/>
      <c r="E9" s="243"/>
      <c r="F9" s="209" t="s">
        <v>15</v>
      </c>
      <c r="G9" s="243" t="s">
        <v>79</v>
      </c>
      <c r="H9" s="243"/>
      <c r="I9" s="243"/>
      <c r="J9" s="243"/>
      <c r="K9" s="243"/>
      <c r="L9" s="210" t="s">
        <v>80</v>
      </c>
      <c r="M9" s="210"/>
      <c r="N9" s="210" t="s">
        <v>81</v>
      </c>
      <c r="O9" s="210"/>
      <c r="P9" s="252" t="s">
        <v>82</v>
      </c>
      <c r="Q9" s="253"/>
      <c r="R9" s="253"/>
      <c r="S9" s="253"/>
      <c r="T9" s="253"/>
      <c r="U9" s="253"/>
      <c r="V9" s="253"/>
      <c r="W9" s="253"/>
      <c r="X9" s="254"/>
      <c r="Y9" s="210"/>
      <c r="Z9" s="210"/>
      <c r="AA9" s="210"/>
      <c r="AB9" s="210"/>
    </row>
    <row r="10" spans="1:28" ht="12.75">
      <c r="A10" s="260"/>
      <c r="B10" s="208"/>
      <c r="C10" s="93" t="s">
        <v>83</v>
      </c>
      <c r="D10" s="98" t="s">
        <v>84</v>
      </c>
      <c r="E10" s="209" t="s">
        <v>85</v>
      </c>
      <c r="F10" s="209"/>
      <c r="G10" s="243"/>
      <c r="H10" s="243"/>
      <c r="I10" s="243"/>
      <c r="J10" s="243"/>
      <c r="K10" s="243"/>
      <c r="L10" s="210"/>
      <c r="M10" s="210"/>
      <c r="N10" s="210"/>
      <c r="O10" s="210"/>
      <c r="P10" s="255" t="s">
        <v>86</v>
      </c>
      <c r="Q10" s="255"/>
      <c r="R10" s="255"/>
      <c r="S10" s="255"/>
      <c r="T10" s="256" t="s">
        <v>87</v>
      </c>
      <c r="U10" s="257"/>
      <c r="V10" s="257"/>
      <c r="W10" s="258"/>
      <c r="X10" s="209" t="s">
        <v>88</v>
      </c>
      <c r="Y10" s="210"/>
      <c r="Z10" s="210"/>
      <c r="AA10" s="210"/>
      <c r="AB10" s="210"/>
    </row>
    <row r="11" spans="1:28" ht="12.75">
      <c r="A11" s="260"/>
      <c r="B11" s="208"/>
      <c r="C11" s="208" t="s">
        <v>19</v>
      </c>
      <c r="D11" s="208" t="s">
        <v>19</v>
      </c>
      <c r="E11" s="209"/>
      <c r="F11" s="209"/>
      <c r="G11" s="243"/>
      <c r="H11" s="243"/>
      <c r="I11" s="243"/>
      <c r="J11" s="243"/>
      <c r="K11" s="243"/>
      <c r="L11" s="210"/>
      <c r="M11" s="210"/>
      <c r="N11" s="210"/>
      <c r="O11" s="210"/>
      <c r="P11" s="209" t="s">
        <v>32</v>
      </c>
      <c r="Q11" s="209" t="s">
        <v>69</v>
      </c>
      <c r="R11" s="209" t="s">
        <v>34</v>
      </c>
      <c r="S11" s="209" t="s">
        <v>35</v>
      </c>
      <c r="T11" s="209" t="s">
        <v>89</v>
      </c>
      <c r="U11" s="209" t="s">
        <v>90</v>
      </c>
      <c r="V11" s="209" t="s">
        <v>37</v>
      </c>
      <c r="W11" s="209" t="s">
        <v>38</v>
      </c>
      <c r="X11" s="209"/>
      <c r="Y11" s="210"/>
      <c r="Z11" s="210"/>
      <c r="AA11" s="210"/>
      <c r="AB11" s="210"/>
    </row>
    <row r="12" spans="1:28" ht="33.75">
      <c r="A12" s="261"/>
      <c r="B12" s="208"/>
      <c r="C12" s="208"/>
      <c r="D12" s="208"/>
      <c r="E12" s="209"/>
      <c r="F12" s="209"/>
      <c r="G12" s="92" t="s">
        <v>79</v>
      </c>
      <c r="H12" s="92" t="s">
        <v>91</v>
      </c>
      <c r="I12" s="92" t="s">
        <v>92</v>
      </c>
      <c r="J12" s="92" t="s">
        <v>93</v>
      </c>
      <c r="K12" s="99" t="s">
        <v>29</v>
      </c>
      <c r="L12" s="92" t="s">
        <v>28</v>
      </c>
      <c r="M12" s="100" t="s">
        <v>29</v>
      </c>
      <c r="N12" s="92" t="s">
        <v>30</v>
      </c>
      <c r="O12" s="99" t="s">
        <v>94</v>
      </c>
      <c r="P12" s="209"/>
      <c r="Q12" s="209"/>
      <c r="R12" s="209"/>
      <c r="S12" s="209"/>
      <c r="T12" s="209"/>
      <c r="U12" s="209"/>
      <c r="V12" s="209"/>
      <c r="W12" s="209"/>
      <c r="X12" s="209"/>
      <c r="Y12" s="62" t="s">
        <v>95</v>
      </c>
      <c r="Z12" s="100" t="s">
        <v>94</v>
      </c>
      <c r="AA12" s="92" t="s">
        <v>25</v>
      </c>
      <c r="AB12" s="101" t="s">
        <v>29</v>
      </c>
    </row>
    <row r="13" spans="1:28" ht="12.75">
      <c r="A13" s="51" t="s">
        <v>52</v>
      </c>
      <c r="B13" s="102">
        <v>2</v>
      </c>
      <c r="C13" s="102">
        <v>3</v>
      </c>
      <c r="D13" s="62">
        <v>4</v>
      </c>
      <c r="E13" s="102">
        <v>5</v>
      </c>
      <c r="F13" s="102">
        <v>6</v>
      </c>
      <c r="G13" s="62">
        <v>7</v>
      </c>
      <c r="H13" s="102">
        <v>8</v>
      </c>
      <c r="I13" s="102">
        <v>9</v>
      </c>
      <c r="J13" s="62">
        <v>10</v>
      </c>
      <c r="K13" s="102">
        <v>11</v>
      </c>
      <c r="L13" s="102">
        <v>12</v>
      </c>
      <c r="M13" s="62">
        <v>13</v>
      </c>
      <c r="N13" s="102">
        <v>14</v>
      </c>
      <c r="O13" s="102">
        <v>15</v>
      </c>
      <c r="P13" s="62">
        <v>16</v>
      </c>
      <c r="Q13" s="102">
        <v>17</v>
      </c>
      <c r="R13" s="102">
        <v>18</v>
      </c>
      <c r="S13" s="62">
        <v>19</v>
      </c>
      <c r="T13" s="102">
        <v>20</v>
      </c>
      <c r="U13" s="102">
        <v>21</v>
      </c>
      <c r="V13" s="62">
        <v>22</v>
      </c>
      <c r="W13" s="102">
        <v>23</v>
      </c>
      <c r="X13" s="102">
        <v>24</v>
      </c>
      <c r="Y13" s="62">
        <v>25</v>
      </c>
      <c r="Z13" s="102">
        <v>26</v>
      </c>
      <c r="AA13" s="102">
        <v>27</v>
      </c>
      <c r="AB13" s="62">
        <v>28</v>
      </c>
    </row>
    <row r="14" spans="1:28" ht="12.75">
      <c r="A14" s="103" t="s">
        <v>41</v>
      </c>
      <c r="B14" s="104">
        <f>C14+F14+D14</f>
        <v>61</v>
      </c>
      <c r="C14" s="105">
        <f aca="true" t="shared" si="0" ref="C14:L14">SUM(C15:C17)</f>
        <v>39</v>
      </c>
      <c r="D14" s="105">
        <f t="shared" si="0"/>
        <v>15</v>
      </c>
      <c r="E14" s="105">
        <f t="shared" si="0"/>
        <v>1</v>
      </c>
      <c r="F14" s="105">
        <f t="shared" si="0"/>
        <v>7</v>
      </c>
      <c r="G14" s="105">
        <f t="shared" si="0"/>
        <v>43</v>
      </c>
      <c r="H14" s="105">
        <f t="shared" si="0"/>
        <v>43</v>
      </c>
      <c r="I14" s="105">
        <f>SUM(I15:I17)</f>
        <v>0</v>
      </c>
      <c r="J14" s="105">
        <f>SUM(J15:J17)</f>
        <v>0</v>
      </c>
      <c r="K14" s="106">
        <f>G14/B14</f>
        <v>0.7049180327868853</v>
      </c>
      <c r="L14" s="105">
        <f t="shared" si="0"/>
        <v>42</v>
      </c>
      <c r="M14" s="106">
        <f>L14/G14</f>
        <v>0.9767441860465116</v>
      </c>
      <c r="N14" s="104">
        <f>SUM(P14:X14)</f>
        <v>18</v>
      </c>
      <c r="O14" s="106">
        <f>N14/B14</f>
        <v>0.29508196721311475</v>
      </c>
      <c r="P14" s="105">
        <f aca="true" t="shared" si="1" ref="P14:X14">SUM(P15:P17)</f>
        <v>10</v>
      </c>
      <c r="Q14" s="105">
        <f t="shared" si="1"/>
        <v>0</v>
      </c>
      <c r="R14" s="105">
        <f t="shared" si="1"/>
        <v>0</v>
      </c>
      <c r="S14" s="105">
        <f t="shared" si="1"/>
        <v>1</v>
      </c>
      <c r="T14" s="105">
        <f t="shared" si="1"/>
        <v>1</v>
      </c>
      <c r="U14" s="105">
        <f t="shared" si="1"/>
        <v>0</v>
      </c>
      <c r="V14" s="105">
        <f t="shared" si="1"/>
        <v>4</v>
      </c>
      <c r="W14" s="105">
        <f t="shared" si="1"/>
        <v>2</v>
      </c>
      <c r="X14" s="105">
        <f t="shared" si="1"/>
        <v>0</v>
      </c>
      <c r="Y14" s="107">
        <f>G14+N14</f>
        <v>61</v>
      </c>
      <c r="Z14" s="108">
        <f>Y14/B14</f>
        <v>1</v>
      </c>
      <c r="AA14" s="105">
        <f>SUM(AA15:AA17)</f>
        <v>0</v>
      </c>
      <c r="AB14" s="109">
        <f>AA14/B14</f>
        <v>0</v>
      </c>
    </row>
    <row r="15" spans="1:28" ht="12.75">
      <c r="A15" s="110" t="s">
        <v>96</v>
      </c>
      <c r="B15" s="98">
        <f>C15+F15+D15</f>
        <v>15</v>
      </c>
      <c r="C15" s="98">
        <v>15</v>
      </c>
      <c r="D15" s="98"/>
      <c r="E15" s="98"/>
      <c r="F15" s="98"/>
      <c r="G15" s="111">
        <v>12</v>
      </c>
      <c r="H15" s="111">
        <v>12</v>
      </c>
      <c r="I15" s="98"/>
      <c r="J15" s="98"/>
      <c r="K15" s="112">
        <f>G15/B15</f>
        <v>0.8</v>
      </c>
      <c r="L15" s="98">
        <v>12</v>
      </c>
      <c r="M15" s="113">
        <f>L15/G15</f>
        <v>1</v>
      </c>
      <c r="N15" s="98">
        <f>SUM(P15:X15)</f>
        <v>3</v>
      </c>
      <c r="O15" s="112">
        <f>N15/B15</f>
        <v>0.2</v>
      </c>
      <c r="P15" s="98"/>
      <c r="Q15" s="98"/>
      <c r="R15" s="98"/>
      <c r="S15" s="98">
        <v>1</v>
      </c>
      <c r="T15" s="98">
        <v>1</v>
      </c>
      <c r="U15" s="98"/>
      <c r="V15" s="98">
        <v>1</v>
      </c>
      <c r="W15" s="98"/>
      <c r="X15" s="98"/>
      <c r="Y15" s="98">
        <f>G15+N15</f>
        <v>15</v>
      </c>
      <c r="Z15" s="113">
        <f>Y15/B15</f>
        <v>1</v>
      </c>
      <c r="AA15" s="98"/>
      <c r="AB15" s="114">
        <f>AA15/B15</f>
        <v>0</v>
      </c>
    </row>
    <row r="16" spans="1:28" ht="22.5">
      <c r="A16" s="110" t="s">
        <v>97</v>
      </c>
      <c r="B16" s="98">
        <f>C16+F16+D16</f>
        <v>38</v>
      </c>
      <c r="C16" s="98">
        <v>24</v>
      </c>
      <c r="D16" s="98">
        <v>11</v>
      </c>
      <c r="E16" s="98">
        <v>1</v>
      </c>
      <c r="F16" s="98">
        <v>3</v>
      </c>
      <c r="G16" s="111">
        <v>27</v>
      </c>
      <c r="H16" s="111">
        <v>27</v>
      </c>
      <c r="I16" s="98"/>
      <c r="J16" s="98"/>
      <c r="K16" s="112">
        <f>G16/B16</f>
        <v>0.7105263157894737</v>
      </c>
      <c r="L16" s="98">
        <v>26</v>
      </c>
      <c r="M16" s="112">
        <f>L16/G16</f>
        <v>0.9629629629629629</v>
      </c>
      <c r="N16" s="98">
        <f>SUM(P16:X16)</f>
        <v>11</v>
      </c>
      <c r="O16" s="112">
        <f>N16/B16</f>
        <v>0.2894736842105263</v>
      </c>
      <c r="P16" s="98">
        <v>8</v>
      </c>
      <c r="Q16" s="98"/>
      <c r="R16" s="98"/>
      <c r="S16" s="98"/>
      <c r="T16" s="98"/>
      <c r="U16" s="98"/>
      <c r="V16" s="98">
        <v>1</v>
      </c>
      <c r="W16" s="98">
        <v>2</v>
      </c>
      <c r="X16" s="98"/>
      <c r="Y16" s="98">
        <f>G16+N16</f>
        <v>38</v>
      </c>
      <c r="Z16" s="113">
        <f>Y16/B16</f>
        <v>1</v>
      </c>
      <c r="AA16" s="98"/>
      <c r="AB16" s="114">
        <f>AA16/B16</f>
        <v>0</v>
      </c>
    </row>
    <row r="17" spans="1:28" ht="22.5">
      <c r="A17" s="110" t="s">
        <v>98</v>
      </c>
      <c r="B17" s="98">
        <f>C17+F17+D17</f>
        <v>8</v>
      </c>
      <c r="C17" s="98"/>
      <c r="D17" s="98">
        <v>4</v>
      </c>
      <c r="E17" s="98"/>
      <c r="F17" s="98">
        <v>4</v>
      </c>
      <c r="G17" s="111">
        <v>4</v>
      </c>
      <c r="H17" s="111">
        <v>4</v>
      </c>
      <c r="I17" s="98"/>
      <c r="J17" s="98"/>
      <c r="K17" s="112">
        <f>G17/B17</f>
        <v>0.5</v>
      </c>
      <c r="L17" s="98">
        <v>4</v>
      </c>
      <c r="M17" s="113">
        <f>L17/G17</f>
        <v>1</v>
      </c>
      <c r="N17" s="98">
        <f>SUM(P17:X17)</f>
        <v>4</v>
      </c>
      <c r="O17" s="112">
        <f>N17/B17</f>
        <v>0.5</v>
      </c>
      <c r="P17" s="98">
        <v>2</v>
      </c>
      <c r="Q17" s="98"/>
      <c r="R17" s="98"/>
      <c r="S17" s="98"/>
      <c r="T17" s="98"/>
      <c r="U17" s="98"/>
      <c r="V17" s="98">
        <v>2</v>
      </c>
      <c r="W17" s="98"/>
      <c r="X17" s="98"/>
      <c r="Y17" s="98">
        <f>G17+N17</f>
        <v>8</v>
      </c>
      <c r="Z17" s="113">
        <f>Y17/B17</f>
        <v>1</v>
      </c>
      <c r="AA17" s="98"/>
      <c r="AB17" s="114">
        <f>AA17/B17</f>
        <v>0</v>
      </c>
    </row>
    <row r="19" spans="1:11" ht="50.25" customHeight="1">
      <c r="A19" s="207" t="s">
        <v>72</v>
      </c>
      <c r="B19" s="207"/>
      <c r="C19" s="207"/>
      <c r="D19" s="250" t="s">
        <v>103</v>
      </c>
      <c r="E19" s="250"/>
      <c r="F19" s="250"/>
      <c r="G19" s="250"/>
      <c r="H19" s="250"/>
      <c r="I19" s="251" t="s">
        <v>102</v>
      </c>
      <c r="J19" s="251"/>
      <c r="K19" s="251"/>
    </row>
  </sheetData>
  <sheetProtection/>
  <mergeCells count="40">
    <mergeCell ref="A8:A12"/>
    <mergeCell ref="A1:B1"/>
    <mergeCell ref="X1:AA1"/>
    <mergeCell ref="X2:AB2"/>
    <mergeCell ref="X3:AB3"/>
    <mergeCell ref="A4:B4"/>
    <mergeCell ref="X4:AB4"/>
    <mergeCell ref="W11:W12"/>
    <mergeCell ref="A2:B2"/>
    <mergeCell ref="A3:C3"/>
    <mergeCell ref="R11:R12"/>
    <mergeCell ref="S11:S12"/>
    <mergeCell ref="A6:AB6"/>
    <mergeCell ref="D7:V7"/>
    <mergeCell ref="B8:F8"/>
    <mergeCell ref="G8:M8"/>
    <mergeCell ref="N8:X8"/>
    <mergeCell ref="Y8:Z11"/>
    <mergeCell ref="AA8:AB11"/>
    <mergeCell ref="B9:B12"/>
    <mergeCell ref="C9:E9"/>
    <mergeCell ref="C11:C12"/>
    <mergeCell ref="D11:D12"/>
    <mergeCell ref="T11:T12"/>
    <mergeCell ref="A19:C19"/>
    <mergeCell ref="D19:H19"/>
    <mergeCell ref="I19:K19"/>
    <mergeCell ref="U11:U12"/>
    <mergeCell ref="V11:V12"/>
    <mergeCell ref="P11:P12"/>
    <mergeCell ref="Q11:Q12"/>
    <mergeCell ref="F9:F12"/>
    <mergeCell ref="G9:K11"/>
    <mergeCell ref="L9:M11"/>
    <mergeCell ref="N9:O11"/>
    <mergeCell ref="P9:X9"/>
    <mergeCell ref="E10:E12"/>
    <mergeCell ref="P10:S10"/>
    <mergeCell ref="T10:W10"/>
    <mergeCell ref="X10:X12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I14" sqref="I14"/>
    </sheetView>
  </sheetViews>
  <sheetFormatPr defaultColWidth="9.140625" defaultRowHeight="12.75"/>
  <cols>
    <col min="2" max="2" width="25.00390625" style="0" customWidth="1"/>
    <col min="3" max="3" width="3.7109375" style="0" customWidth="1"/>
    <col min="4" max="4" width="4.421875" style="0" customWidth="1"/>
    <col min="5" max="5" width="5.7109375" style="0" customWidth="1"/>
    <col min="6" max="6" width="5.00390625" style="0" customWidth="1"/>
    <col min="7" max="7" width="7.421875" style="0" customWidth="1"/>
    <col min="8" max="8" width="5.28125" style="0" customWidth="1"/>
    <col min="9" max="9" width="4.421875" style="0" customWidth="1"/>
    <col min="10" max="10" width="7.7109375" style="0" customWidth="1"/>
    <col min="11" max="11" width="3.7109375" style="0" customWidth="1"/>
    <col min="12" max="12" width="6.7109375" style="0" customWidth="1"/>
    <col min="13" max="13" width="4.7109375" style="0" customWidth="1"/>
    <col min="14" max="14" width="8.140625" style="0" customWidth="1"/>
    <col min="15" max="17" width="3.57421875" style="0" customWidth="1"/>
    <col min="18" max="18" width="3.7109375" style="0" customWidth="1"/>
    <col min="19" max="19" width="3.421875" style="0" customWidth="1"/>
    <col min="20" max="20" width="4.28125" style="0" customWidth="1"/>
    <col min="21" max="21" width="4.8515625" style="0" customWidth="1"/>
    <col min="22" max="22" width="6.28125" style="0" customWidth="1"/>
    <col min="23" max="23" width="3.8515625" style="0" customWidth="1"/>
    <col min="24" max="24" width="7.140625" style="0" customWidth="1"/>
  </cols>
  <sheetData>
    <row r="1" spans="1:24" ht="15.75" customHeight="1">
      <c r="A1" s="244" t="s">
        <v>0</v>
      </c>
      <c r="B1" s="244"/>
      <c r="C1" s="1"/>
      <c r="T1" s="245" t="s">
        <v>1</v>
      </c>
      <c r="U1" s="245"/>
      <c r="V1" s="245"/>
      <c r="W1" s="245"/>
      <c r="X1" s="2"/>
    </row>
    <row r="2" spans="1:24" ht="33.75" customHeight="1">
      <c r="A2" s="246" t="s">
        <v>122</v>
      </c>
      <c r="B2" s="246"/>
      <c r="C2" s="1"/>
      <c r="T2" s="247" t="s">
        <v>71</v>
      </c>
      <c r="U2" s="247"/>
      <c r="V2" s="247"/>
      <c r="W2" s="247"/>
      <c r="X2" s="247"/>
    </row>
    <row r="3" spans="1:24" ht="15.75" customHeight="1">
      <c r="A3" s="230" t="s">
        <v>126</v>
      </c>
      <c r="B3" s="230"/>
      <c r="C3" s="230"/>
      <c r="T3" s="262" t="s">
        <v>123</v>
      </c>
      <c r="U3" s="262"/>
      <c r="V3" s="262"/>
      <c r="W3" s="262"/>
      <c r="X3" s="262"/>
    </row>
    <row r="4" spans="1:24" ht="15.75" customHeight="1">
      <c r="A4" s="230" t="s">
        <v>100</v>
      </c>
      <c r="B4" s="230"/>
      <c r="C4" s="5"/>
      <c r="T4" s="262" t="s">
        <v>124</v>
      </c>
      <c r="U4" s="262"/>
      <c r="V4" s="262"/>
      <c r="W4" s="262"/>
      <c r="X4" s="262"/>
    </row>
    <row r="7" spans="1:24" ht="12.75">
      <c r="A7" s="277" t="s">
        <v>121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</row>
    <row r="8" spans="1:24" ht="12.7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</row>
    <row r="9" spans="1:24" ht="12.75">
      <c r="A9" s="270" t="s">
        <v>7</v>
      </c>
      <c r="B9" s="271"/>
      <c r="C9" s="256" t="s">
        <v>60</v>
      </c>
      <c r="D9" s="257"/>
      <c r="E9" s="257"/>
      <c r="F9" s="257"/>
      <c r="G9" s="257"/>
      <c r="H9" s="258"/>
      <c r="I9" s="255" t="s">
        <v>9</v>
      </c>
      <c r="J9" s="255"/>
      <c r="K9" s="255"/>
      <c r="L9" s="255"/>
      <c r="M9" s="255" t="s">
        <v>10</v>
      </c>
      <c r="N9" s="255"/>
      <c r="O9" s="255"/>
      <c r="P9" s="255"/>
      <c r="Q9" s="255"/>
      <c r="R9" s="255"/>
      <c r="S9" s="255"/>
      <c r="T9" s="255"/>
      <c r="U9" s="210" t="s">
        <v>104</v>
      </c>
      <c r="V9" s="210"/>
      <c r="W9" s="210" t="s">
        <v>105</v>
      </c>
      <c r="X9" s="210"/>
    </row>
    <row r="10" spans="1:24" ht="12.75" customHeight="1">
      <c r="A10" s="272"/>
      <c r="B10" s="273"/>
      <c r="C10" s="208" t="s">
        <v>13</v>
      </c>
      <c r="D10" s="266" t="s">
        <v>14</v>
      </c>
      <c r="E10" s="266"/>
      <c r="F10" s="266"/>
      <c r="G10" s="116"/>
      <c r="H10" s="223" t="s">
        <v>15</v>
      </c>
      <c r="I10" s="243" t="s">
        <v>106</v>
      </c>
      <c r="J10" s="243"/>
      <c r="K10" s="210" t="s">
        <v>107</v>
      </c>
      <c r="L10" s="210"/>
      <c r="M10" s="210" t="s">
        <v>108</v>
      </c>
      <c r="N10" s="210"/>
      <c r="O10" s="255" t="s">
        <v>82</v>
      </c>
      <c r="P10" s="255"/>
      <c r="Q10" s="255"/>
      <c r="R10" s="255"/>
      <c r="S10" s="255"/>
      <c r="T10" s="255"/>
      <c r="U10" s="210"/>
      <c r="V10" s="210"/>
      <c r="W10" s="210"/>
      <c r="X10" s="210"/>
    </row>
    <row r="11" spans="1:24" ht="24" customHeight="1">
      <c r="A11" s="272"/>
      <c r="B11" s="273"/>
      <c r="C11" s="208"/>
      <c r="D11" s="266" t="s">
        <v>83</v>
      </c>
      <c r="E11" s="267" t="s">
        <v>109</v>
      </c>
      <c r="F11" s="223" t="s">
        <v>84</v>
      </c>
      <c r="G11" s="223" t="s">
        <v>110</v>
      </c>
      <c r="H11" s="223"/>
      <c r="I11" s="243"/>
      <c r="J11" s="243"/>
      <c r="K11" s="210"/>
      <c r="L11" s="210"/>
      <c r="M11" s="210"/>
      <c r="N11" s="210"/>
      <c r="O11" s="209" t="s">
        <v>32</v>
      </c>
      <c r="P11" s="255" t="s">
        <v>87</v>
      </c>
      <c r="Q11" s="255"/>
      <c r="R11" s="255"/>
      <c r="S11" s="255"/>
      <c r="T11" s="209" t="s">
        <v>88</v>
      </c>
      <c r="U11" s="210"/>
      <c r="V11" s="210"/>
      <c r="W11" s="210"/>
      <c r="X11" s="210"/>
    </row>
    <row r="12" spans="1:24" ht="12.75">
      <c r="A12" s="272"/>
      <c r="B12" s="273"/>
      <c r="C12" s="208"/>
      <c r="D12" s="266"/>
      <c r="E12" s="268"/>
      <c r="F12" s="223"/>
      <c r="G12" s="223"/>
      <c r="H12" s="223"/>
      <c r="I12" s="243"/>
      <c r="J12" s="243"/>
      <c r="K12" s="210"/>
      <c r="L12" s="210"/>
      <c r="M12" s="210"/>
      <c r="N12" s="210"/>
      <c r="O12" s="209"/>
      <c r="P12" s="209" t="s">
        <v>89</v>
      </c>
      <c r="Q12" s="209" t="s">
        <v>90</v>
      </c>
      <c r="R12" s="209" t="s">
        <v>37</v>
      </c>
      <c r="S12" s="209" t="s">
        <v>38</v>
      </c>
      <c r="T12" s="209"/>
      <c r="U12" s="210"/>
      <c r="V12" s="210"/>
      <c r="W12" s="210"/>
      <c r="X12" s="210"/>
    </row>
    <row r="13" spans="1:24" ht="72" customHeight="1">
      <c r="A13" s="274"/>
      <c r="B13" s="275"/>
      <c r="C13" s="208"/>
      <c r="D13" s="266"/>
      <c r="E13" s="269"/>
      <c r="F13" s="223"/>
      <c r="G13" s="223"/>
      <c r="H13" s="223"/>
      <c r="I13" s="115" t="s">
        <v>28</v>
      </c>
      <c r="J13" s="100" t="s">
        <v>29</v>
      </c>
      <c r="K13" s="115" t="s">
        <v>28</v>
      </c>
      <c r="L13" s="100" t="s">
        <v>29</v>
      </c>
      <c r="M13" s="115" t="s">
        <v>30</v>
      </c>
      <c r="N13" s="99" t="s">
        <v>94</v>
      </c>
      <c r="O13" s="209"/>
      <c r="P13" s="209"/>
      <c r="Q13" s="209"/>
      <c r="R13" s="209"/>
      <c r="S13" s="209"/>
      <c r="T13" s="209"/>
      <c r="U13" s="62" t="s">
        <v>95</v>
      </c>
      <c r="V13" s="100" t="s">
        <v>94</v>
      </c>
      <c r="W13" s="115" t="s">
        <v>25</v>
      </c>
      <c r="X13" s="101" t="s">
        <v>29</v>
      </c>
    </row>
    <row r="14" spans="1:24" ht="12.75">
      <c r="A14" s="276" t="s">
        <v>41</v>
      </c>
      <c r="B14" s="276"/>
      <c r="C14" s="117">
        <v>51</v>
      </c>
      <c r="D14" s="117">
        <v>28</v>
      </c>
      <c r="E14" s="117">
        <v>0</v>
      </c>
      <c r="F14" s="117">
        <v>1</v>
      </c>
      <c r="G14" s="117">
        <v>2</v>
      </c>
      <c r="H14" s="117">
        <v>22</v>
      </c>
      <c r="I14" s="117">
        <v>25</v>
      </c>
      <c r="J14" s="118">
        <f aca="true" t="shared" si="0" ref="J14:J21">I14/C14</f>
        <v>0.49019607843137253</v>
      </c>
      <c r="K14" s="117">
        <v>25</v>
      </c>
      <c r="L14" s="119">
        <f aca="true" t="shared" si="1" ref="L14:L19">K14/I14</f>
        <v>1</v>
      </c>
      <c r="M14" s="117">
        <f aca="true" t="shared" si="2" ref="M14:M21">O14+P14+Q14+R14+S14+T14</f>
        <v>25</v>
      </c>
      <c r="N14" s="120">
        <f aca="true" t="shared" si="3" ref="N14:N21">M14/C14</f>
        <v>0.49019607843137253</v>
      </c>
      <c r="O14" s="117">
        <v>7</v>
      </c>
      <c r="P14" s="117">
        <v>1</v>
      </c>
      <c r="Q14" s="117">
        <v>0</v>
      </c>
      <c r="R14" s="117">
        <v>14</v>
      </c>
      <c r="S14" s="117">
        <v>0</v>
      </c>
      <c r="T14" s="117">
        <v>3</v>
      </c>
      <c r="U14" s="121">
        <f aca="true" t="shared" si="4" ref="U14:U21">I14+M14</f>
        <v>50</v>
      </c>
      <c r="V14" s="118">
        <f aca="true" t="shared" si="5" ref="V14:V21">U14/C14</f>
        <v>0.9803921568627451</v>
      </c>
      <c r="W14" s="117">
        <v>1</v>
      </c>
      <c r="X14" s="118">
        <f aca="true" t="shared" si="6" ref="X14:X21">W14/C14</f>
        <v>0.0196078431372549</v>
      </c>
    </row>
    <row r="15" spans="1:24" ht="12.75">
      <c r="A15" s="122" t="s">
        <v>111</v>
      </c>
      <c r="B15" s="122" t="s">
        <v>112</v>
      </c>
      <c r="C15" s="123">
        <v>1</v>
      </c>
      <c r="D15" s="123">
        <v>1</v>
      </c>
      <c r="E15" s="123"/>
      <c r="F15" s="123"/>
      <c r="G15" s="123"/>
      <c r="H15" s="123"/>
      <c r="I15" s="123">
        <v>1</v>
      </c>
      <c r="J15" s="124">
        <f t="shared" si="0"/>
        <v>1</v>
      </c>
      <c r="K15" s="123">
        <v>1</v>
      </c>
      <c r="L15" s="124">
        <f t="shared" si="1"/>
        <v>1</v>
      </c>
      <c r="M15" s="123">
        <f t="shared" si="2"/>
        <v>0</v>
      </c>
      <c r="N15" s="125">
        <f t="shared" si="3"/>
        <v>0</v>
      </c>
      <c r="O15" s="123"/>
      <c r="P15" s="123"/>
      <c r="Q15" s="123"/>
      <c r="R15" s="123"/>
      <c r="S15" s="123"/>
      <c r="T15" s="123"/>
      <c r="U15" s="126">
        <f t="shared" si="4"/>
        <v>1</v>
      </c>
      <c r="V15" s="127">
        <f t="shared" si="5"/>
        <v>1</v>
      </c>
      <c r="W15" s="123"/>
      <c r="X15" s="125">
        <f t="shared" si="6"/>
        <v>0</v>
      </c>
    </row>
    <row r="16" spans="1:24" ht="12" customHeight="1">
      <c r="A16" s="128"/>
      <c r="B16" s="129" t="s">
        <v>113</v>
      </c>
      <c r="C16" s="123">
        <v>1</v>
      </c>
      <c r="D16" s="123">
        <v>1</v>
      </c>
      <c r="E16" s="123"/>
      <c r="F16" s="123"/>
      <c r="G16" s="123"/>
      <c r="H16" s="123"/>
      <c r="I16" s="123">
        <v>1</v>
      </c>
      <c r="J16" s="124">
        <f t="shared" si="0"/>
        <v>1</v>
      </c>
      <c r="K16" s="123">
        <v>1</v>
      </c>
      <c r="L16" s="124">
        <f t="shared" si="1"/>
        <v>1</v>
      </c>
      <c r="M16" s="123">
        <f t="shared" si="2"/>
        <v>0</v>
      </c>
      <c r="N16" s="125">
        <f t="shared" si="3"/>
        <v>0</v>
      </c>
      <c r="O16" s="123"/>
      <c r="P16" s="123"/>
      <c r="Q16" s="123"/>
      <c r="R16" s="123"/>
      <c r="S16" s="123"/>
      <c r="T16" s="123"/>
      <c r="U16" s="126">
        <f t="shared" si="4"/>
        <v>1</v>
      </c>
      <c r="V16" s="127">
        <f t="shared" si="5"/>
        <v>1</v>
      </c>
      <c r="W16" s="123"/>
      <c r="X16" s="125">
        <f t="shared" si="6"/>
        <v>0</v>
      </c>
    </row>
    <row r="17" spans="1:24" ht="12.75" customHeight="1">
      <c r="A17" s="122" t="s">
        <v>114</v>
      </c>
      <c r="B17" s="122" t="s">
        <v>112</v>
      </c>
      <c r="C17" s="123">
        <v>29</v>
      </c>
      <c r="D17" s="123">
        <v>19</v>
      </c>
      <c r="E17" s="123"/>
      <c r="F17" s="123"/>
      <c r="G17" s="123">
        <v>1</v>
      </c>
      <c r="H17" s="123">
        <v>10</v>
      </c>
      <c r="I17" s="123">
        <v>20</v>
      </c>
      <c r="J17" s="130">
        <f t="shared" si="0"/>
        <v>0.6896551724137931</v>
      </c>
      <c r="K17" s="123">
        <v>20</v>
      </c>
      <c r="L17" s="124">
        <f t="shared" si="1"/>
        <v>1</v>
      </c>
      <c r="M17" s="123">
        <f t="shared" si="2"/>
        <v>8</v>
      </c>
      <c r="N17" s="125">
        <f t="shared" si="3"/>
        <v>0.27586206896551724</v>
      </c>
      <c r="O17" s="123">
        <v>4</v>
      </c>
      <c r="P17" s="123">
        <v>1</v>
      </c>
      <c r="Q17" s="123"/>
      <c r="R17" s="123">
        <v>3</v>
      </c>
      <c r="S17" s="123"/>
      <c r="T17" s="123"/>
      <c r="U17" s="126">
        <f t="shared" si="4"/>
        <v>28</v>
      </c>
      <c r="V17" s="131">
        <f t="shared" si="5"/>
        <v>0.9655172413793104</v>
      </c>
      <c r="W17" s="123">
        <v>1</v>
      </c>
      <c r="X17" s="125">
        <f t="shared" si="6"/>
        <v>0.034482758620689655</v>
      </c>
    </row>
    <row r="18" spans="1:24" ht="12" customHeight="1">
      <c r="A18" s="122" t="s">
        <v>115</v>
      </c>
      <c r="B18" s="122" t="s">
        <v>116</v>
      </c>
      <c r="C18" s="123">
        <v>15</v>
      </c>
      <c r="D18" s="123">
        <v>8</v>
      </c>
      <c r="E18" s="123"/>
      <c r="F18" s="123">
        <v>1</v>
      </c>
      <c r="G18" s="123">
        <v>1</v>
      </c>
      <c r="H18" s="123">
        <v>6</v>
      </c>
      <c r="I18" s="123">
        <v>4</v>
      </c>
      <c r="J18" s="130">
        <f t="shared" si="0"/>
        <v>0.26666666666666666</v>
      </c>
      <c r="K18" s="123">
        <v>4</v>
      </c>
      <c r="L18" s="124">
        <f t="shared" si="1"/>
        <v>1</v>
      </c>
      <c r="M18" s="123">
        <f t="shared" si="2"/>
        <v>11</v>
      </c>
      <c r="N18" s="125">
        <f t="shared" si="3"/>
        <v>0.7333333333333333</v>
      </c>
      <c r="O18" s="123">
        <v>2</v>
      </c>
      <c r="P18" s="123"/>
      <c r="Q18" s="123"/>
      <c r="R18" s="123">
        <v>8</v>
      </c>
      <c r="S18" s="123"/>
      <c r="T18" s="123">
        <v>1</v>
      </c>
      <c r="U18" s="126">
        <f t="shared" si="4"/>
        <v>15</v>
      </c>
      <c r="V18" s="127">
        <f t="shared" si="5"/>
        <v>1</v>
      </c>
      <c r="W18" s="123"/>
      <c r="X18" s="125">
        <f t="shared" si="6"/>
        <v>0</v>
      </c>
    </row>
    <row r="19" spans="1:24" ht="22.5" customHeight="1">
      <c r="A19" s="128"/>
      <c r="B19" s="129" t="s">
        <v>117</v>
      </c>
      <c r="C19" s="123">
        <v>15</v>
      </c>
      <c r="D19" s="123">
        <v>8</v>
      </c>
      <c r="E19" s="123"/>
      <c r="F19" s="123">
        <v>1</v>
      </c>
      <c r="G19" s="123">
        <v>1</v>
      </c>
      <c r="H19" s="123">
        <v>6</v>
      </c>
      <c r="I19" s="123">
        <v>4</v>
      </c>
      <c r="J19" s="130">
        <f t="shared" si="0"/>
        <v>0.26666666666666666</v>
      </c>
      <c r="K19" s="123">
        <v>4</v>
      </c>
      <c r="L19" s="124">
        <f t="shared" si="1"/>
        <v>1</v>
      </c>
      <c r="M19" s="123">
        <f t="shared" si="2"/>
        <v>11</v>
      </c>
      <c r="N19" s="125">
        <f t="shared" si="3"/>
        <v>0.7333333333333333</v>
      </c>
      <c r="O19" s="123">
        <v>2</v>
      </c>
      <c r="P19" s="123"/>
      <c r="Q19" s="123"/>
      <c r="R19" s="123">
        <v>8</v>
      </c>
      <c r="S19" s="123"/>
      <c r="T19" s="123">
        <v>1</v>
      </c>
      <c r="U19" s="126">
        <f t="shared" si="4"/>
        <v>15</v>
      </c>
      <c r="V19" s="127">
        <f t="shared" si="5"/>
        <v>1</v>
      </c>
      <c r="W19" s="123"/>
      <c r="X19" s="125">
        <f t="shared" si="6"/>
        <v>0</v>
      </c>
    </row>
    <row r="20" spans="1:24" ht="11.25" customHeight="1">
      <c r="A20" s="122" t="s">
        <v>118</v>
      </c>
      <c r="B20" s="122" t="s">
        <v>119</v>
      </c>
      <c r="C20" s="123">
        <v>6</v>
      </c>
      <c r="D20" s="123"/>
      <c r="E20" s="123"/>
      <c r="F20" s="123"/>
      <c r="G20" s="123"/>
      <c r="H20" s="123">
        <v>6</v>
      </c>
      <c r="I20" s="123"/>
      <c r="J20" s="130">
        <f t="shared" si="0"/>
        <v>0</v>
      </c>
      <c r="K20" s="123">
        <v>0</v>
      </c>
      <c r="L20" s="130">
        <v>0</v>
      </c>
      <c r="M20" s="123">
        <f t="shared" si="2"/>
        <v>6</v>
      </c>
      <c r="N20" s="132">
        <f t="shared" si="3"/>
        <v>1</v>
      </c>
      <c r="O20" s="123">
        <v>1</v>
      </c>
      <c r="P20" s="123"/>
      <c r="Q20" s="123"/>
      <c r="R20" s="123">
        <v>3</v>
      </c>
      <c r="S20" s="123"/>
      <c r="T20" s="123">
        <v>2</v>
      </c>
      <c r="U20" s="126">
        <f t="shared" si="4"/>
        <v>6</v>
      </c>
      <c r="V20" s="127">
        <f t="shared" si="5"/>
        <v>1</v>
      </c>
      <c r="W20" s="123"/>
      <c r="X20" s="125">
        <f t="shared" si="6"/>
        <v>0</v>
      </c>
    </row>
    <row r="21" spans="1:24" ht="23.25" customHeight="1">
      <c r="A21" s="128"/>
      <c r="B21" s="129" t="s">
        <v>120</v>
      </c>
      <c r="C21" s="123">
        <v>6</v>
      </c>
      <c r="D21" s="123"/>
      <c r="E21" s="123"/>
      <c r="F21" s="123"/>
      <c r="G21" s="123"/>
      <c r="H21" s="123">
        <v>6</v>
      </c>
      <c r="I21" s="123"/>
      <c r="J21" s="130">
        <f t="shared" si="0"/>
        <v>0</v>
      </c>
      <c r="K21" s="123">
        <v>0</v>
      </c>
      <c r="L21" s="130">
        <v>0</v>
      </c>
      <c r="M21" s="123">
        <f t="shared" si="2"/>
        <v>6</v>
      </c>
      <c r="N21" s="132">
        <f t="shared" si="3"/>
        <v>1</v>
      </c>
      <c r="O21" s="123">
        <v>1</v>
      </c>
      <c r="P21" s="123"/>
      <c r="Q21" s="123"/>
      <c r="R21" s="123">
        <v>3</v>
      </c>
      <c r="S21" s="123"/>
      <c r="T21" s="123">
        <v>2</v>
      </c>
      <c r="U21" s="126">
        <f t="shared" si="4"/>
        <v>6</v>
      </c>
      <c r="V21" s="127">
        <f t="shared" si="5"/>
        <v>1</v>
      </c>
      <c r="W21" s="123"/>
      <c r="X21" s="125">
        <f t="shared" si="6"/>
        <v>0</v>
      </c>
    </row>
    <row r="22" spans="1:11" ht="59.25" customHeight="1">
      <c r="A22" s="207" t="s">
        <v>72</v>
      </c>
      <c r="B22" s="207"/>
      <c r="C22" s="207"/>
      <c r="D22" s="250" t="s">
        <v>103</v>
      </c>
      <c r="E22" s="250"/>
      <c r="F22" s="250"/>
      <c r="G22" s="250"/>
      <c r="H22" s="250"/>
      <c r="I22" s="251" t="s">
        <v>125</v>
      </c>
      <c r="J22" s="251"/>
      <c r="K22" s="251"/>
    </row>
  </sheetData>
  <sheetProtection/>
  <mergeCells count="37">
    <mergeCell ref="T1:W1"/>
    <mergeCell ref="T2:X2"/>
    <mergeCell ref="T3:X3"/>
    <mergeCell ref="T4:X4"/>
    <mergeCell ref="A7:X8"/>
    <mergeCell ref="A1:B1"/>
    <mergeCell ref="A2:B2"/>
    <mergeCell ref="A3:C3"/>
    <mergeCell ref="A4:B4"/>
    <mergeCell ref="A22:C22"/>
    <mergeCell ref="D22:H22"/>
    <mergeCell ref="I22:K22"/>
    <mergeCell ref="K10:L12"/>
    <mergeCell ref="M10:N12"/>
    <mergeCell ref="A9:B13"/>
    <mergeCell ref="C9:H9"/>
    <mergeCell ref="I9:L9"/>
    <mergeCell ref="M9:T9"/>
    <mergeCell ref="P12:P13"/>
    <mergeCell ref="Q12:Q13"/>
    <mergeCell ref="R12:R13"/>
    <mergeCell ref="S12:S13"/>
    <mergeCell ref="A14:B14"/>
    <mergeCell ref="U9:V12"/>
    <mergeCell ref="W9:X12"/>
    <mergeCell ref="C10:C13"/>
    <mergeCell ref="D10:F10"/>
    <mergeCell ref="H10:H13"/>
    <mergeCell ref="I10:J12"/>
    <mergeCell ref="O10:T10"/>
    <mergeCell ref="D11:D13"/>
    <mergeCell ref="E11:E13"/>
    <mergeCell ref="F11:F13"/>
    <mergeCell ref="G11:G13"/>
    <mergeCell ref="O11:O13"/>
    <mergeCell ref="P11:S11"/>
    <mergeCell ref="T11:T13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7.7109375" style="137" customWidth="1"/>
    <col min="2" max="2" width="18.140625" style="137" customWidth="1"/>
    <col min="3" max="3" width="5.57421875" style="137" customWidth="1"/>
    <col min="4" max="5" width="4.8515625" style="137" customWidth="1"/>
    <col min="6" max="6" width="3.28125" style="137" customWidth="1"/>
    <col min="7" max="10" width="4.8515625" style="137" customWidth="1"/>
    <col min="11" max="11" width="7.57421875" style="137" customWidth="1"/>
    <col min="12" max="12" width="4.8515625" style="137" customWidth="1"/>
    <col min="13" max="13" width="7.57421875" style="137" customWidth="1"/>
    <col min="14" max="14" width="4.8515625" style="137" customWidth="1"/>
    <col min="15" max="15" width="7.7109375" style="137" customWidth="1"/>
    <col min="16" max="16" width="4.28125" style="137" customWidth="1"/>
    <col min="17" max="17" width="3.7109375" style="137" customWidth="1"/>
    <col min="18" max="18" width="3.57421875" style="137" customWidth="1"/>
    <col min="19" max="19" width="4.8515625" style="137" customWidth="1"/>
    <col min="20" max="20" width="4.00390625" style="137" customWidth="1"/>
    <col min="21" max="22" width="4.8515625" style="137" customWidth="1"/>
    <col min="23" max="23" width="7.421875" style="137" customWidth="1"/>
    <col min="24" max="24" width="4.8515625" style="137" customWidth="1"/>
    <col min="25" max="25" width="7.00390625" style="137" customWidth="1"/>
    <col min="26" max="26" width="8.28125" style="137" customWidth="1"/>
    <col min="27" max="16384" width="9.140625" style="137" customWidth="1"/>
  </cols>
  <sheetData>
    <row r="1" spans="1:25" ht="12.75">
      <c r="A1" s="133"/>
      <c r="B1" s="133"/>
      <c r="C1" s="133"/>
      <c r="D1" s="294" t="s">
        <v>127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134"/>
      <c r="W1" s="134"/>
      <c r="X1" s="135"/>
      <c r="Y1" s="136"/>
    </row>
    <row r="2" spans="1:25" ht="13.5">
      <c r="A2" s="133"/>
      <c r="B2" s="138"/>
      <c r="C2" s="138"/>
      <c r="D2" s="295" t="s">
        <v>128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139"/>
      <c r="W2" s="139"/>
      <c r="X2" s="140"/>
      <c r="Y2" s="141"/>
    </row>
    <row r="3" spans="1:25" ht="12.75">
      <c r="A3" s="270" t="s">
        <v>7</v>
      </c>
      <c r="B3" s="271"/>
      <c r="C3" s="259" t="s">
        <v>129</v>
      </c>
      <c r="D3" s="142" t="s">
        <v>60</v>
      </c>
      <c r="E3" s="143"/>
      <c r="F3" s="143"/>
      <c r="G3" s="143"/>
      <c r="H3" s="143"/>
      <c r="I3" s="144"/>
      <c r="J3" s="145" t="s">
        <v>9</v>
      </c>
      <c r="K3" s="145"/>
      <c r="L3" s="145"/>
      <c r="M3" s="145"/>
      <c r="N3" s="145" t="s">
        <v>10</v>
      </c>
      <c r="O3" s="145"/>
      <c r="P3" s="145"/>
      <c r="Q3" s="145"/>
      <c r="R3" s="145"/>
      <c r="S3" s="145"/>
      <c r="T3" s="145"/>
      <c r="U3" s="145"/>
      <c r="V3" s="282" t="s">
        <v>104</v>
      </c>
      <c r="W3" s="283"/>
      <c r="X3" s="282" t="s">
        <v>105</v>
      </c>
      <c r="Y3" s="283"/>
    </row>
    <row r="4" spans="1:25" ht="12.75">
      <c r="A4" s="272"/>
      <c r="B4" s="273"/>
      <c r="C4" s="260"/>
      <c r="D4" s="296" t="s">
        <v>13</v>
      </c>
      <c r="E4" s="146" t="s">
        <v>14</v>
      </c>
      <c r="F4" s="146"/>
      <c r="G4" s="146"/>
      <c r="H4" s="292" t="s">
        <v>110</v>
      </c>
      <c r="I4" s="292" t="s">
        <v>15</v>
      </c>
      <c r="J4" s="300" t="s">
        <v>106</v>
      </c>
      <c r="K4" s="301"/>
      <c r="L4" s="282" t="s">
        <v>107</v>
      </c>
      <c r="M4" s="283"/>
      <c r="N4" s="282" t="s">
        <v>108</v>
      </c>
      <c r="O4" s="283"/>
      <c r="P4" s="145" t="s">
        <v>82</v>
      </c>
      <c r="Q4" s="145"/>
      <c r="R4" s="145"/>
      <c r="S4" s="145"/>
      <c r="T4" s="145"/>
      <c r="U4" s="145"/>
      <c r="V4" s="284"/>
      <c r="W4" s="285"/>
      <c r="X4" s="284"/>
      <c r="Y4" s="285"/>
    </row>
    <row r="5" spans="1:25" ht="14.25" customHeight="1">
      <c r="A5" s="272"/>
      <c r="B5" s="273"/>
      <c r="C5" s="260"/>
      <c r="D5" s="297"/>
      <c r="E5" s="288" t="s">
        <v>83</v>
      </c>
      <c r="F5" s="290" t="s">
        <v>130</v>
      </c>
      <c r="G5" s="292" t="s">
        <v>84</v>
      </c>
      <c r="H5" s="299"/>
      <c r="I5" s="299"/>
      <c r="J5" s="302"/>
      <c r="K5" s="303"/>
      <c r="L5" s="284"/>
      <c r="M5" s="285"/>
      <c r="N5" s="284"/>
      <c r="O5" s="285"/>
      <c r="P5" s="224" t="s">
        <v>32</v>
      </c>
      <c r="Q5" s="145" t="s">
        <v>87</v>
      </c>
      <c r="R5" s="145"/>
      <c r="S5" s="145"/>
      <c r="T5" s="145"/>
      <c r="U5" s="224" t="s">
        <v>88</v>
      </c>
      <c r="V5" s="284"/>
      <c r="W5" s="285"/>
      <c r="X5" s="284"/>
      <c r="Y5" s="285"/>
    </row>
    <row r="6" spans="1:25" ht="23.25" customHeight="1">
      <c r="A6" s="272"/>
      <c r="B6" s="273"/>
      <c r="C6" s="260"/>
      <c r="D6" s="298"/>
      <c r="E6" s="289"/>
      <c r="F6" s="291"/>
      <c r="G6" s="293"/>
      <c r="H6" s="293"/>
      <c r="I6" s="293"/>
      <c r="J6" s="304"/>
      <c r="K6" s="305"/>
      <c r="L6" s="286"/>
      <c r="M6" s="287"/>
      <c r="N6" s="286"/>
      <c r="O6" s="287"/>
      <c r="P6" s="226"/>
      <c r="Q6" s="147" t="s">
        <v>89</v>
      </c>
      <c r="R6" s="147" t="s">
        <v>90</v>
      </c>
      <c r="S6" s="147" t="s">
        <v>37</v>
      </c>
      <c r="T6" s="147" t="s">
        <v>38</v>
      </c>
      <c r="U6" s="226"/>
      <c r="V6" s="286"/>
      <c r="W6" s="287"/>
      <c r="X6" s="286"/>
      <c r="Y6" s="287"/>
    </row>
    <row r="7" spans="1:25" ht="22.5">
      <c r="A7" s="274"/>
      <c r="B7" s="275"/>
      <c r="C7" s="62" t="s">
        <v>28</v>
      </c>
      <c r="D7" s="62" t="s">
        <v>28</v>
      </c>
      <c r="E7" s="62" t="s">
        <v>28</v>
      </c>
      <c r="F7" s="62" t="s">
        <v>28</v>
      </c>
      <c r="G7" s="62" t="s">
        <v>28</v>
      </c>
      <c r="H7" s="62" t="s">
        <v>28</v>
      </c>
      <c r="I7" s="62" t="s">
        <v>28</v>
      </c>
      <c r="J7" s="62" t="s">
        <v>28</v>
      </c>
      <c r="K7" s="148" t="s">
        <v>29</v>
      </c>
      <c r="L7" s="62" t="s">
        <v>28</v>
      </c>
      <c r="M7" s="148" t="s">
        <v>29</v>
      </c>
      <c r="N7" s="62" t="s">
        <v>30</v>
      </c>
      <c r="O7" s="149" t="s">
        <v>94</v>
      </c>
      <c r="P7" s="62" t="s">
        <v>28</v>
      </c>
      <c r="Q7" s="62" t="s">
        <v>28</v>
      </c>
      <c r="R7" s="62" t="s">
        <v>28</v>
      </c>
      <c r="S7" s="62" t="s">
        <v>28</v>
      </c>
      <c r="T7" s="62" t="s">
        <v>28</v>
      </c>
      <c r="U7" s="62" t="s">
        <v>28</v>
      </c>
      <c r="V7" s="150" t="s">
        <v>95</v>
      </c>
      <c r="W7" s="148" t="s">
        <v>94</v>
      </c>
      <c r="X7" s="62" t="s">
        <v>25</v>
      </c>
      <c r="Y7" s="151" t="s">
        <v>29</v>
      </c>
    </row>
    <row r="8" spans="1:25" ht="12.75">
      <c r="A8" s="152" t="s">
        <v>131</v>
      </c>
      <c r="B8" s="152" t="s">
        <v>132</v>
      </c>
      <c r="C8" s="153">
        <v>1</v>
      </c>
      <c r="D8" s="152">
        <v>1</v>
      </c>
      <c r="E8" s="152">
        <v>2</v>
      </c>
      <c r="F8" s="152">
        <v>3</v>
      </c>
      <c r="G8" s="152">
        <v>4</v>
      </c>
      <c r="H8" s="152">
        <v>5</v>
      </c>
      <c r="I8" s="152">
        <v>6</v>
      </c>
      <c r="J8" s="152">
        <v>7</v>
      </c>
      <c r="K8" s="152">
        <v>8</v>
      </c>
      <c r="L8" s="152">
        <v>9</v>
      </c>
      <c r="M8" s="152">
        <v>10</v>
      </c>
      <c r="N8" s="152">
        <v>11</v>
      </c>
      <c r="O8" s="152">
        <v>12</v>
      </c>
      <c r="P8" s="152">
        <v>13</v>
      </c>
      <c r="Q8" s="152">
        <v>14</v>
      </c>
      <c r="R8" s="152">
        <v>15</v>
      </c>
      <c r="S8" s="152">
        <v>16</v>
      </c>
      <c r="T8" s="152">
        <v>17</v>
      </c>
      <c r="U8" s="152">
        <v>18</v>
      </c>
      <c r="V8" s="152">
        <v>19</v>
      </c>
      <c r="W8" s="152">
        <v>20</v>
      </c>
      <c r="X8" s="152">
        <v>21</v>
      </c>
      <c r="Y8" s="152">
        <v>22</v>
      </c>
    </row>
    <row r="9" spans="1:25" ht="12.75">
      <c r="A9" s="280" t="s">
        <v>41</v>
      </c>
      <c r="B9" s="281"/>
      <c r="C9" s="157">
        <f>C10+C11+C13+C15+C17</f>
        <v>79</v>
      </c>
      <c r="D9" s="158">
        <v>45</v>
      </c>
      <c r="E9" s="158">
        <v>32</v>
      </c>
      <c r="F9" s="158"/>
      <c r="G9" s="158"/>
      <c r="H9" s="158">
        <v>2</v>
      </c>
      <c r="I9" s="158">
        <v>13</v>
      </c>
      <c r="J9" s="158">
        <v>19</v>
      </c>
      <c r="K9" s="159">
        <f>J9/D9</f>
        <v>0.4222222222222222</v>
      </c>
      <c r="L9" s="158">
        <v>17</v>
      </c>
      <c r="M9" s="159">
        <f aca="true" t="shared" si="0" ref="M9:M18">L9/J9</f>
        <v>0.8947368421052632</v>
      </c>
      <c r="N9" s="158">
        <f aca="true" t="shared" si="1" ref="N9:N18">P9+Q9+R9+S9+T9+U9</f>
        <v>24</v>
      </c>
      <c r="O9" s="159">
        <f>N9/D9</f>
        <v>0.5333333333333333</v>
      </c>
      <c r="P9" s="158">
        <v>5</v>
      </c>
      <c r="Q9" s="158"/>
      <c r="R9" s="158"/>
      <c r="S9" s="158">
        <v>16</v>
      </c>
      <c r="T9" s="158"/>
      <c r="U9" s="158">
        <v>3</v>
      </c>
      <c r="V9" s="158">
        <f aca="true" t="shared" si="2" ref="V9:V18">J9+N9</f>
        <v>43</v>
      </c>
      <c r="W9" s="159">
        <f aca="true" t="shared" si="3" ref="W9:W18">V9/D9</f>
        <v>0.9555555555555556</v>
      </c>
      <c r="X9" s="158">
        <v>2</v>
      </c>
      <c r="Y9" s="159">
        <f>X9/D9</f>
        <v>0.044444444444444446</v>
      </c>
    </row>
    <row r="10" spans="1:25" ht="12.75">
      <c r="A10" s="160" t="s">
        <v>114</v>
      </c>
      <c r="B10" s="161" t="s">
        <v>112</v>
      </c>
      <c r="C10" s="162">
        <v>30</v>
      </c>
      <c r="D10" s="163">
        <v>13</v>
      </c>
      <c r="E10" s="163">
        <v>13</v>
      </c>
      <c r="F10" s="163"/>
      <c r="G10" s="163"/>
      <c r="H10" s="163">
        <v>1</v>
      </c>
      <c r="I10" s="163"/>
      <c r="J10" s="163">
        <v>8</v>
      </c>
      <c r="K10" s="164">
        <f aca="true" t="shared" si="4" ref="K10:K18">J10/D10</f>
        <v>0.6153846153846154</v>
      </c>
      <c r="L10" s="163">
        <v>8</v>
      </c>
      <c r="M10" s="165">
        <f t="shared" si="0"/>
        <v>1</v>
      </c>
      <c r="N10" s="163">
        <f t="shared" si="1"/>
        <v>4</v>
      </c>
      <c r="O10" s="164">
        <f aca="true" t="shared" si="5" ref="O10:O18">N10/D10</f>
        <v>0.3076923076923077</v>
      </c>
      <c r="P10" s="163">
        <v>1</v>
      </c>
      <c r="Q10" s="163"/>
      <c r="R10" s="163"/>
      <c r="S10" s="163">
        <v>3</v>
      </c>
      <c r="T10" s="163"/>
      <c r="U10" s="163"/>
      <c r="V10" s="163">
        <f t="shared" si="2"/>
        <v>12</v>
      </c>
      <c r="W10" s="164">
        <f t="shared" si="3"/>
        <v>0.9230769230769231</v>
      </c>
      <c r="X10" s="163">
        <v>1</v>
      </c>
      <c r="Y10" s="164">
        <f aca="true" t="shared" si="6" ref="Y10:Y18">X10/D10</f>
        <v>0.07692307692307693</v>
      </c>
    </row>
    <row r="11" spans="1:25" ht="12.75">
      <c r="A11" s="160" t="s">
        <v>115</v>
      </c>
      <c r="B11" s="161" t="s">
        <v>116</v>
      </c>
      <c r="C11" s="162">
        <v>18</v>
      </c>
      <c r="D11" s="163">
        <v>11</v>
      </c>
      <c r="E11" s="163">
        <v>9</v>
      </c>
      <c r="F11" s="163"/>
      <c r="G11" s="163"/>
      <c r="H11" s="163">
        <v>1</v>
      </c>
      <c r="I11" s="163">
        <v>2</v>
      </c>
      <c r="J11" s="163">
        <v>4</v>
      </c>
      <c r="K11" s="164">
        <f t="shared" si="4"/>
        <v>0.36363636363636365</v>
      </c>
      <c r="L11" s="163">
        <v>4</v>
      </c>
      <c r="M11" s="165">
        <f t="shared" si="0"/>
        <v>1</v>
      </c>
      <c r="N11" s="163">
        <f t="shared" si="1"/>
        <v>6</v>
      </c>
      <c r="O11" s="164">
        <f t="shared" si="5"/>
        <v>0.5454545454545454</v>
      </c>
      <c r="P11" s="163">
        <v>2</v>
      </c>
      <c r="Q11" s="163"/>
      <c r="R11" s="163"/>
      <c r="S11" s="163">
        <v>4</v>
      </c>
      <c r="T11" s="163"/>
      <c r="U11" s="163"/>
      <c r="V11" s="163">
        <f t="shared" si="2"/>
        <v>10</v>
      </c>
      <c r="W11" s="164">
        <f t="shared" si="3"/>
        <v>0.9090909090909091</v>
      </c>
      <c r="X11" s="163">
        <v>1</v>
      </c>
      <c r="Y11" s="164">
        <f t="shared" si="6"/>
        <v>0.09090909090909091</v>
      </c>
    </row>
    <row r="12" spans="1:25" ht="12.75">
      <c r="A12" s="166"/>
      <c r="B12" s="167" t="s">
        <v>117</v>
      </c>
      <c r="C12" s="153"/>
      <c r="D12" s="168">
        <v>11</v>
      </c>
      <c r="E12" s="168">
        <v>9</v>
      </c>
      <c r="F12" s="168"/>
      <c r="G12" s="168"/>
      <c r="H12" s="168">
        <v>1</v>
      </c>
      <c r="I12" s="168">
        <v>2</v>
      </c>
      <c r="J12" s="168">
        <v>4</v>
      </c>
      <c r="K12" s="164">
        <f t="shared" si="4"/>
        <v>0.36363636363636365</v>
      </c>
      <c r="L12" s="168">
        <v>4</v>
      </c>
      <c r="M12" s="165">
        <f t="shared" si="0"/>
        <v>1</v>
      </c>
      <c r="N12" s="163">
        <f t="shared" si="1"/>
        <v>6</v>
      </c>
      <c r="O12" s="164">
        <f t="shared" si="5"/>
        <v>0.5454545454545454</v>
      </c>
      <c r="P12" s="168">
        <v>2</v>
      </c>
      <c r="Q12" s="168"/>
      <c r="R12" s="168"/>
      <c r="S12" s="168">
        <v>4</v>
      </c>
      <c r="T12" s="168"/>
      <c r="U12" s="168"/>
      <c r="V12" s="163">
        <f t="shared" si="2"/>
        <v>10</v>
      </c>
      <c r="W12" s="164">
        <f t="shared" si="3"/>
        <v>0.9090909090909091</v>
      </c>
      <c r="X12" s="168">
        <v>1</v>
      </c>
      <c r="Y12" s="164">
        <f t="shared" si="6"/>
        <v>0.09090909090909091</v>
      </c>
    </row>
    <row r="13" spans="1:25" ht="12.75">
      <c r="A13" s="160" t="s">
        <v>118</v>
      </c>
      <c r="B13" s="161" t="s">
        <v>119</v>
      </c>
      <c r="C13" s="162">
        <v>19</v>
      </c>
      <c r="D13" s="163">
        <v>15</v>
      </c>
      <c r="E13" s="163">
        <v>10</v>
      </c>
      <c r="F13" s="163"/>
      <c r="G13" s="163"/>
      <c r="H13" s="163"/>
      <c r="I13" s="163">
        <v>5</v>
      </c>
      <c r="J13" s="163">
        <v>3</v>
      </c>
      <c r="K13" s="164">
        <f t="shared" si="4"/>
        <v>0.2</v>
      </c>
      <c r="L13" s="163">
        <v>1</v>
      </c>
      <c r="M13" s="164">
        <f t="shared" si="0"/>
        <v>0.3333333333333333</v>
      </c>
      <c r="N13" s="163">
        <f t="shared" si="1"/>
        <v>12</v>
      </c>
      <c r="O13" s="164">
        <f t="shared" si="5"/>
        <v>0.8</v>
      </c>
      <c r="P13" s="163">
        <v>2</v>
      </c>
      <c r="Q13" s="163"/>
      <c r="R13" s="163"/>
      <c r="S13" s="163">
        <v>9</v>
      </c>
      <c r="T13" s="163"/>
      <c r="U13" s="163">
        <v>1</v>
      </c>
      <c r="V13" s="163">
        <f t="shared" si="2"/>
        <v>15</v>
      </c>
      <c r="W13" s="165">
        <f t="shared" si="3"/>
        <v>1</v>
      </c>
      <c r="X13" s="163"/>
      <c r="Y13" s="164">
        <f t="shared" si="6"/>
        <v>0</v>
      </c>
    </row>
    <row r="14" spans="1:25" ht="12.75">
      <c r="A14" s="166"/>
      <c r="B14" s="167" t="s">
        <v>120</v>
      </c>
      <c r="C14" s="153"/>
      <c r="D14" s="168">
        <v>15</v>
      </c>
      <c r="E14" s="168">
        <v>10</v>
      </c>
      <c r="F14" s="168"/>
      <c r="G14" s="168"/>
      <c r="H14" s="168"/>
      <c r="I14" s="168">
        <v>5</v>
      </c>
      <c r="J14" s="168">
        <v>3</v>
      </c>
      <c r="K14" s="164">
        <f t="shared" si="4"/>
        <v>0.2</v>
      </c>
      <c r="L14" s="168">
        <v>1</v>
      </c>
      <c r="M14" s="164">
        <f t="shared" si="0"/>
        <v>0.3333333333333333</v>
      </c>
      <c r="N14" s="163">
        <f t="shared" si="1"/>
        <v>12</v>
      </c>
      <c r="O14" s="164">
        <f t="shared" si="5"/>
        <v>0.8</v>
      </c>
      <c r="P14" s="168">
        <v>2</v>
      </c>
      <c r="Q14" s="168"/>
      <c r="R14" s="168"/>
      <c r="S14" s="168">
        <v>9</v>
      </c>
      <c r="T14" s="168"/>
      <c r="U14" s="168">
        <v>1</v>
      </c>
      <c r="V14" s="163">
        <f t="shared" si="2"/>
        <v>15</v>
      </c>
      <c r="W14" s="165">
        <f t="shared" si="3"/>
        <v>1</v>
      </c>
      <c r="X14" s="168"/>
      <c r="Y14" s="164">
        <f t="shared" si="6"/>
        <v>0</v>
      </c>
    </row>
    <row r="15" spans="1:25" ht="12.75">
      <c r="A15" s="160" t="s">
        <v>133</v>
      </c>
      <c r="B15" s="161" t="s">
        <v>116</v>
      </c>
      <c r="C15" s="162">
        <v>6</v>
      </c>
      <c r="D15" s="163">
        <v>4</v>
      </c>
      <c r="E15" s="163"/>
      <c r="F15" s="163"/>
      <c r="G15" s="163"/>
      <c r="H15" s="163"/>
      <c r="I15" s="163">
        <v>4</v>
      </c>
      <c r="J15" s="163">
        <v>2</v>
      </c>
      <c r="K15" s="164">
        <f t="shared" si="4"/>
        <v>0.5</v>
      </c>
      <c r="L15" s="163">
        <v>2</v>
      </c>
      <c r="M15" s="165">
        <f t="shared" si="0"/>
        <v>1</v>
      </c>
      <c r="N15" s="163">
        <f t="shared" si="1"/>
        <v>2</v>
      </c>
      <c r="O15" s="164">
        <f t="shared" si="5"/>
        <v>0.5</v>
      </c>
      <c r="P15" s="163"/>
      <c r="Q15" s="163"/>
      <c r="R15" s="163"/>
      <c r="S15" s="163"/>
      <c r="T15" s="163"/>
      <c r="U15" s="163">
        <v>2</v>
      </c>
      <c r="V15" s="163">
        <f t="shared" si="2"/>
        <v>4</v>
      </c>
      <c r="W15" s="165">
        <f t="shared" si="3"/>
        <v>1</v>
      </c>
      <c r="X15" s="163"/>
      <c r="Y15" s="164">
        <f t="shared" si="6"/>
        <v>0</v>
      </c>
    </row>
    <row r="16" spans="1:25" ht="12.75">
      <c r="A16" s="166"/>
      <c r="B16" s="167" t="s">
        <v>134</v>
      </c>
      <c r="C16" s="153"/>
      <c r="D16" s="168">
        <v>4</v>
      </c>
      <c r="E16" s="168"/>
      <c r="F16" s="168"/>
      <c r="G16" s="168"/>
      <c r="H16" s="168"/>
      <c r="I16" s="168">
        <v>4</v>
      </c>
      <c r="J16" s="168">
        <v>2</v>
      </c>
      <c r="K16" s="164">
        <f t="shared" si="4"/>
        <v>0.5</v>
      </c>
      <c r="L16" s="168">
        <v>2</v>
      </c>
      <c r="M16" s="165">
        <f t="shared" si="0"/>
        <v>1</v>
      </c>
      <c r="N16" s="163">
        <f t="shared" si="1"/>
        <v>2</v>
      </c>
      <c r="O16" s="164">
        <f t="shared" si="5"/>
        <v>0.5</v>
      </c>
      <c r="P16" s="168"/>
      <c r="Q16" s="168"/>
      <c r="R16" s="168"/>
      <c r="S16" s="168"/>
      <c r="T16" s="168"/>
      <c r="U16" s="168">
        <v>2</v>
      </c>
      <c r="V16" s="163">
        <f t="shared" si="2"/>
        <v>4</v>
      </c>
      <c r="W16" s="165">
        <f t="shared" si="3"/>
        <v>1</v>
      </c>
      <c r="X16" s="168"/>
      <c r="Y16" s="164">
        <f t="shared" si="6"/>
        <v>0</v>
      </c>
    </row>
    <row r="17" spans="1:25" ht="12.75">
      <c r="A17" s="160" t="s">
        <v>135</v>
      </c>
      <c r="B17" s="161" t="s">
        <v>136</v>
      </c>
      <c r="C17" s="162">
        <v>6</v>
      </c>
      <c r="D17" s="163">
        <v>2</v>
      </c>
      <c r="E17" s="163"/>
      <c r="F17" s="163"/>
      <c r="G17" s="163"/>
      <c r="H17" s="163"/>
      <c r="I17" s="163">
        <v>2</v>
      </c>
      <c r="J17" s="163">
        <v>2</v>
      </c>
      <c r="K17" s="165">
        <f t="shared" si="4"/>
        <v>1</v>
      </c>
      <c r="L17" s="163">
        <v>2</v>
      </c>
      <c r="M17" s="165">
        <f t="shared" si="0"/>
        <v>1</v>
      </c>
      <c r="N17" s="163">
        <f t="shared" si="1"/>
        <v>0</v>
      </c>
      <c r="O17" s="164">
        <f t="shared" si="5"/>
        <v>0</v>
      </c>
      <c r="P17" s="163"/>
      <c r="Q17" s="163"/>
      <c r="R17" s="163"/>
      <c r="S17" s="163"/>
      <c r="T17" s="163"/>
      <c r="U17" s="163"/>
      <c r="V17" s="163">
        <f t="shared" si="2"/>
        <v>2</v>
      </c>
      <c r="W17" s="165">
        <f t="shared" si="3"/>
        <v>1</v>
      </c>
      <c r="X17" s="163"/>
      <c r="Y17" s="164">
        <f t="shared" si="6"/>
        <v>0</v>
      </c>
    </row>
    <row r="18" spans="1:25" ht="12.75">
      <c r="A18" s="166"/>
      <c r="B18" s="167" t="s">
        <v>137</v>
      </c>
      <c r="C18" s="153"/>
      <c r="D18" s="168">
        <v>2</v>
      </c>
      <c r="E18" s="168"/>
      <c r="F18" s="168"/>
      <c r="G18" s="168"/>
      <c r="H18" s="168"/>
      <c r="I18" s="168">
        <v>2</v>
      </c>
      <c r="J18" s="168">
        <v>2</v>
      </c>
      <c r="K18" s="165">
        <f t="shared" si="4"/>
        <v>1</v>
      </c>
      <c r="L18" s="168">
        <v>2</v>
      </c>
      <c r="M18" s="165">
        <f t="shared" si="0"/>
        <v>1</v>
      </c>
      <c r="N18" s="163">
        <f t="shared" si="1"/>
        <v>0</v>
      </c>
      <c r="O18" s="164">
        <f t="shared" si="5"/>
        <v>0</v>
      </c>
      <c r="P18" s="168"/>
      <c r="Q18" s="168"/>
      <c r="R18" s="168"/>
      <c r="S18" s="168"/>
      <c r="T18" s="168"/>
      <c r="U18" s="168"/>
      <c r="V18" s="163">
        <f t="shared" si="2"/>
        <v>2</v>
      </c>
      <c r="W18" s="165">
        <f t="shared" si="3"/>
        <v>1</v>
      </c>
      <c r="X18" s="168"/>
      <c r="Y18" s="164">
        <f t="shared" si="6"/>
        <v>0</v>
      </c>
    </row>
    <row r="20" spans="2:12" ht="39.75" customHeight="1">
      <c r="B20" s="279" t="s">
        <v>138</v>
      </c>
      <c r="C20" s="279"/>
      <c r="D20" s="279"/>
      <c r="E20" s="279"/>
      <c r="F20" s="169" t="s">
        <v>58</v>
      </c>
      <c r="G20" s="170"/>
      <c r="H20" s="171"/>
      <c r="I20" s="172"/>
      <c r="J20" s="173"/>
      <c r="K20" s="174"/>
      <c r="L20" s="170" t="s">
        <v>139</v>
      </c>
    </row>
  </sheetData>
  <sheetProtection/>
  <autoFilter ref="A8:AF18"/>
  <mergeCells count="19">
    <mergeCell ref="X3:Y6"/>
    <mergeCell ref="D4:D6"/>
    <mergeCell ref="H4:H6"/>
    <mergeCell ref="I4:I6"/>
    <mergeCell ref="J4:K6"/>
    <mergeCell ref="D1:U1"/>
    <mergeCell ref="D2:U2"/>
    <mergeCell ref="A3:B7"/>
    <mergeCell ref="C3:C6"/>
    <mergeCell ref="V3:W6"/>
    <mergeCell ref="B20:E20"/>
    <mergeCell ref="A9:B9"/>
    <mergeCell ref="U5:U6"/>
    <mergeCell ref="L4:M6"/>
    <mergeCell ref="N4:O6"/>
    <mergeCell ref="E5:E6"/>
    <mergeCell ref="F5:F6"/>
    <mergeCell ref="G5:G6"/>
    <mergeCell ref="P5:P6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A4">
      <pane xSplit="2" ySplit="10" topLeftCell="C14" activePane="bottomRight" state="frozen"/>
      <selection pane="topLeft" activeCell="A4" sqref="A4"/>
      <selection pane="topRight" activeCell="C4" sqref="C4"/>
      <selection pane="bottomLeft" activeCell="A14" sqref="A14"/>
      <selection pane="bottomRight" activeCell="O31" sqref="O31"/>
    </sheetView>
  </sheetViews>
  <sheetFormatPr defaultColWidth="9.140625" defaultRowHeight="12.75"/>
  <cols>
    <col min="1" max="1" width="9.140625" style="175" customWidth="1"/>
    <col min="2" max="2" width="15.57421875" style="175" customWidth="1"/>
    <col min="3" max="3" width="5.421875" style="176" customWidth="1"/>
    <col min="4" max="10" width="5.140625" style="175" customWidth="1"/>
    <col min="11" max="11" width="6.7109375" style="177" customWidth="1"/>
    <col min="12" max="14" width="5.140625" style="175" customWidth="1"/>
    <col min="15" max="15" width="6.57421875" style="175" customWidth="1"/>
    <col min="16" max="16" width="5.140625" style="175" customWidth="1"/>
    <col min="17" max="17" width="6.57421875" style="175" customWidth="1"/>
    <col min="18" max="18" width="5.140625" style="175" customWidth="1"/>
    <col min="19" max="19" width="3.8515625" style="175" customWidth="1"/>
    <col min="20" max="20" width="4.28125" style="175" customWidth="1"/>
    <col min="21" max="22" width="5.140625" style="175" customWidth="1"/>
    <col min="23" max="23" width="4.28125" style="175" customWidth="1"/>
    <col min="24" max="25" width="5.140625" style="175" customWidth="1"/>
    <col min="26" max="26" width="6.8515625" style="175" customWidth="1"/>
    <col min="27" max="27" width="4.00390625" style="175" customWidth="1"/>
    <col min="28" max="28" width="5.140625" style="175" customWidth="1"/>
    <col min="29" max="16384" width="9.140625" style="137" customWidth="1"/>
  </cols>
  <sheetData>
    <row r="1" spans="23:27" ht="12.75">
      <c r="W1" s="178" t="s">
        <v>1</v>
      </c>
      <c r="X1" s="178"/>
      <c r="Y1" s="178"/>
      <c r="Z1" s="137"/>
      <c r="AA1" s="137"/>
    </row>
    <row r="2" spans="23:28" ht="42" customHeight="1">
      <c r="W2" s="313" t="s">
        <v>140</v>
      </c>
      <c r="X2" s="313"/>
      <c r="Y2" s="313"/>
      <c r="Z2" s="313"/>
      <c r="AA2" s="313"/>
      <c r="AB2" s="313"/>
    </row>
    <row r="3" spans="23:28" ht="12.75">
      <c r="W3" s="179" t="s">
        <v>141</v>
      </c>
      <c r="Y3" s="179"/>
      <c r="Z3" s="179"/>
      <c r="AA3" s="179"/>
      <c r="AB3" s="179"/>
    </row>
    <row r="4" spans="23:28" ht="12.75">
      <c r="W4" s="179" t="s">
        <v>142</v>
      </c>
      <c r="Y4" s="179"/>
      <c r="Z4" s="179"/>
      <c r="AA4" s="179"/>
      <c r="AB4" s="179"/>
    </row>
    <row r="5" spans="2:27" ht="12.75">
      <c r="B5" s="180"/>
      <c r="C5" s="181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37"/>
      <c r="AA5" s="182" t="s">
        <v>143</v>
      </c>
    </row>
    <row r="6" spans="2:28" ht="12.75">
      <c r="B6" s="180"/>
      <c r="C6" s="181"/>
      <c r="D6" s="183"/>
      <c r="E6" s="183"/>
      <c r="F6" s="183"/>
      <c r="G6" s="134" t="s">
        <v>144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83"/>
      <c r="Z6" s="183"/>
      <c r="AA6" s="134"/>
      <c r="AB6" s="134"/>
    </row>
    <row r="7" spans="2:28" ht="13.5">
      <c r="B7" s="180"/>
      <c r="C7" s="181"/>
      <c r="D7" s="184"/>
      <c r="E7" s="184"/>
      <c r="F7" s="184"/>
      <c r="G7" s="185" t="s">
        <v>145</v>
      </c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4"/>
      <c r="Z7" s="184"/>
      <c r="AA7" s="185"/>
      <c r="AB7" s="185"/>
    </row>
    <row r="8" spans="1:28" ht="12.75">
      <c r="A8" s="270" t="s">
        <v>146</v>
      </c>
      <c r="B8" s="271"/>
      <c r="C8" s="259" t="s">
        <v>129</v>
      </c>
      <c r="D8" s="142" t="s">
        <v>60</v>
      </c>
      <c r="E8" s="143"/>
      <c r="F8" s="143"/>
      <c r="G8" s="143"/>
      <c r="H8" s="143"/>
      <c r="I8" s="144"/>
      <c r="J8" s="310" t="s">
        <v>9</v>
      </c>
      <c r="K8" s="311"/>
      <c r="L8" s="311"/>
      <c r="M8" s="311"/>
      <c r="N8" s="311"/>
      <c r="O8" s="312"/>
      <c r="P8" s="142" t="s">
        <v>10</v>
      </c>
      <c r="Q8" s="143"/>
      <c r="R8" s="143"/>
      <c r="S8" s="143"/>
      <c r="T8" s="143"/>
      <c r="U8" s="143"/>
      <c r="V8" s="143"/>
      <c r="W8" s="143"/>
      <c r="X8" s="144"/>
      <c r="Y8" s="282" t="s">
        <v>147</v>
      </c>
      <c r="Z8" s="283"/>
      <c r="AA8" s="282" t="s">
        <v>105</v>
      </c>
      <c r="AB8" s="283"/>
    </row>
    <row r="9" spans="1:28" ht="12.75">
      <c r="A9" s="272"/>
      <c r="B9" s="273"/>
      <c r="C9" s="260"/>
      <c r="D9" s="296" t="s">
        <v>13</v>
      </c>
      <c r="E9" s="186" t="s">
        <v>148</v>
      </c>
      <c r="F9" s="187"/>
      <c r="G9" s="187"/>
      <c r="H9" s="188"/>
      <c r="I9" s="292" t="s">
        <v>15</v>
      </c>
      <c r="J9" s="300" t="s">
        <v>106</v>
      </c>
      <c r="K9" s="301"/>
      <c r="L9" s="288" t="s">
        <v>149</v>
      </c>
      <c r="M9" s="307" t="s">
        <v>150</v>
      </c>
      <c r="N9" s="282" t="s">
        <v>151</v>
      </c>
      <c r="O9" s="283"/>
      <c r="P9" s="282" t="s">
        <v>108</v>
      </c>
      <c r="Q9" s="283"/>
      <c r="R9" s="310" t="s">
        <v>82</v>
      </c>
      <c r="S9" s="311"/>
      <c r="T9" s="311"/>
      <c r="U9" s="311"/>
      <c r="V9" s="311"/>
      <c r="W9" s="311"/>
      <c r="X9" s="312"/>
      <c r="Y9" s="284"/>
      <c r="Z9" s="285"/>
      <c r="AA9" s="284"/>
      <c r="AB9" s="285"/>
    </row>
    <row r="10" spans="1:28" ht="12.75">
      <c r="A10" s="272"/>
      <c r="B10" s="273"/>
      <c r="C10" s="260"/>
      <c r="D10" s="297"/>
      <c r="E10" s="288" t="s">
        <v>83</v>
      </c>
      <c r="F10" s="290" t="s">
        <v>109</v>
      </c>
      <c r="G10" s="292" t="s">
        <v>84</v>
      </c>
      <c r="H10" s="292" t="s">
        <v>110</v>
      </c>
      <c r="I10" s="299"/>
      <c r="J10" s="302"/>
      <c r="K10" s="303"/>
      <c r="L10" s="314"/>
      <c r="M10" s="308"/>
      <c r="N10" s="284"/>
      <c r="O10" s="285"/>
      <c r="P10" s="284"/>
      <c r="Q10" s="285"/>
      <c r="R10" s="224" t="s">
        <v>32</v>
      </c>
      <c r="S10" s="142" t="s">
        <v>87</v>
      </c>
      <c r="T10" s="143"/>
      <c r="U10" s="143"/>
      <c r="V10" s="143"/>
      <c r="W10" s="144"/>
      <c r="X10" s="224" t="s">
        <v>88</v>
      </c>
      <c r="Y10" s="284"/>
      <c r="Z10" s="285"/>
      <c r="AA10" s="284"/>
      <c r="AB10" s="285"/>
    </row>
    <row r="11" spans="1:28" ht="57">
      <c r="A11" s="272"/>
      <c r="B11" s="273"/>
      <c r="C11" s="260"/>
      <c r="D11" s="298"/>
      <c r="E11" s="289"/>
      <c r="F11" s="291"/>
      <c r="G11" s="293"/>
      <c r="H11" s="293"/>
      <c r="I11" s="293"/>
      <c r="J11" s="304"/>
      <c r="K11" s="305"/>
      <c r="L11" s="289"/>
      <c r="M11" s="309"/>
      <c r="N11" s="286"/>
      <c r="O11" s="287"/>
      <c r="P11" s="286"/>
      <c r="Q11" s="287"/>
      <c r="R11" s="226"/>
      <c r="S11" s="147" t="s">
        <v>89</v>
      </c>
      <c r="T11" s="147" t="s">
        <v>152</v>
      </c>
      <c r="U11" s="147" t="s">
        <v>153</v>
      </c>
      <c r="V11" s="147" t="s">
        <v>154</v>
      </c>
      <c r="W11" s="147" t="s">
        <v>155</v>
      </c>
      <c r="X11" s="226"/>
      <c r="Y11" s="286"/>
      <c r="Z11" s="287"/>
      <c r="AA11" s="286"/>
      <c r="AB11" s="287"/>
    </row>
    <row r="12" spans="1:28" ht="22.5">
      <c r="A12" s="274"/>
      <c r="B12" s="275"/>
      <c r="C12" s="261"/>
      <c r="D12" s="62" t="s">
        <v>28</v>
      </c>
      <c r="E12" s="62" t="s">
        <v>28</v>
      </c>
      <c r="F12" s="62" t="s">
        <v>28</v>
      </c>
      <c r="G12" s="62" t="s">
        <v>28</v>
      </c>
      <c r="H12" s="62" t="s">
        <v>28</v>
      </c>
      <c r="I12" s="62" t="s">
        <v>28</v>
      </c>
      <c r="J12" s="62" t="s">
        <v>28</v>
      </c>
      <c r="K12" s="62" t="s">
        <v>29</v>
      </c>
      <c r="L12" s="148" t="s">
        <v>29</v>
      </c>
      <c r="M12" s="62" t="s">
        <v>28</v>
      </c>
      <c r="N12" s="62" t="s">
        <v>30</v>
      </c>
      <c r="O12" s="149" t="s">
        <v>94</v>
      </c>
      <c r="P12" s="62" t="s">
        <v>30</v>
      </c>
      <c r="Q12" s="149" t="s">
        <v>94</v>
      </c>
      <c r="R12" s="62" t="s">
        <v>28</v>
      </c>
      <c r="S12" s="62" t="s">
        <v>28</v>
      </c>
      <c r="T12" s="62" t="s">
        <v>28</v>
      </c>
      <c r="U12" s="62" t="s">
        <v>28</v>
      </c>
      <c r="V12" s="62" t="s">
        <v>28</v>
      </c>
      <c r="W12" s="62" t="s">
        <v>28</v>
      </c>
      <c r="X12" s="62" t="s">
        <v>28</v>
      </c>
      <c r="Y12" s="150" t="s">
        <v>95</v>
      </c>
      <c r="Z12" s="148" t="s">
        <v>94</v>
      </c>
      <c r="AA12" s="62" t="s">
        <v>25</v>
      </c>
      <c r="AB12" s="151" t="s">
        <v>29</v>
      </c>
    </row>
    <row r="13" spans="1:28" ht="12.75">
      <c r="A13" s="189" t="s">
        <v>131</v>
      </c>
      <c r="B13" s="190" t="s">
        <v>132</v>
      </c>
      <c r="C13" s="190">
        <v>1</v>
      </c>
      <c r="D13" s="156">
        <v>2</v>
      </c>
      <c r="E13" s="190">
        <v>3</v>
      </c>
      <c r="F13" s="156">
        <v>4</v>
      </c>
      <c r="G13" s="190">
        <v>5</v>
      </c>
      <c r="H13" s="156">
        <v>6</v>
      </c>
      <c r="I13" s="190">
        <v>7</v>
      </c>
      <c r="J13" s="156">
        <v>8</v>
      </c>
      <c r="K13" s="190">
        <v>9</v>
      </c>
      <c r="L13" s="156">
        <v>10</v>
      </c>
      <c r="M13" s="190">
        <v>11</v>
      </c>
      <c r="N13" s="156">
        <v>12</v>
      </c>
      <c r="O13" s="190">
        <v>13</v>
      </c>
      <c r="P13" s="156">
        <v>14</v>
      </c>
      <c r="Q13" s="190">
        <v>15</v>
      </c>
      <c r="R13" s="156">
        <v>16</v>
      </c>
      <c r="S13" s="190">
        <v>17</v>
      </c>
      <c r="T13" s="156">
        <v>18</v>
      </c>
      <c r="U13" s="190">
        <v>19</v>
      </c>
      <c r="V13" s="156">
        <v>20</v>
      </c>
      <c r="W13" s="190">
        <v>21</v>
      </c>
      <c r="X13" s="156">
        <v>22</v>
      </c>
      <c r="Y13" s="190">
        <v>23</v>
      </c>
      <c r="Z13" s="156">
        <v>24</v>
      </c>
      <c r="AA13" s="190">
        <v>25</v>
      </c>
      <c r="AB13" s="156">
        <v>26</v>
      </c>
    </row>
    <row r="14" spans="1:28" s="155" customFormat="1" ht="12.75">
      <c r="A14" s="194" t="s">
        <v>156</v>
      </c>
      <c r="B14" s="195"/>
      <c r="C14" s="196">
        <v>87</v>
      </c>
      <c r="D14" s="197">
        <v>49</v>
      </c>
      <c r="E14" s="197">
        <v>38</v>
      </c>
      <c r="F14" s="197"/>
      <c r="G14" s="197">
        <v>3</v>
      </c>
      <c r="H14" s="197"/>
      <c r="I14" s="197">
        <v>8</v>
      </c>
      <c r="J14" s="154">
        <f>L14+M14</f>
        <v>31</v>
      </c>
      <c r="K14" s="192">
        <f>J14/D14</f>
        <v>0.6326530612244898</v>
      </c>
      <c r="L14" s="197">
        <v>28</v>
      </c>
      <c r="M14" s="197">
        <v>3</v>
      </c>
      <c r="N14" s="197">
        <v>30</v>
      </c>
      <c r="O14" s="192">
        <f>N14/J14</f>
        <v>0.967741935483871</v>
      </c>
      <c r="P14" s="198">
        <f>R14+S14+T14+U14+V14+W14+X14</f>
        <v>17</v>
      </c>
      <c r="Q14" s="192">
        <f>P14/D14</f>
        <v>0.3469387755102041</v>
      </c>
      <c r="R14" s="197">
        <v>9</v>
      </c>
      <c r="S14" s="197"/>
      <c r="T14" s="197"/>
      <c r="U14" s="197">
        <v>8</v>
      </c>
      <c r="V14" s="197"/>
      <c r="W14" s="197"/>
      <c r="X14" s="197"/>
      <c r="Y14" s="198">
        <f>J14+P14</f>
        <v>48</v>
      </c>
      <c r="Z14" s="192">
        <f>Y14/D14</f>
        <v>0.9795918367346939</v>
      </c>
      <c r="AA14" s="197">
        <v>1</v>
      </c>
      <c r="AB14" s="192">
        <f>AA14/D14</f>
        <v>0.02040816326530612</v>
      </c>
    </row>
    <row r="15" spans="1:28" ht="12.75">
      <c r="A15" s="199" t="s">
        <v>114</v>
      </c>
      <c r="B15" s="199" t="s">
        <v>112</v>
      </c>
      <c r="C15" s="156">
        <v>24</v>
      </c>
      <c r="D15" s="200">
        <v>13</v>
      </c>
      <c r="E15" s="200">
        <v>12</v>
      </c>
      <c r="F15" s="200"/>
      <c r="G15" s="200"/>
      <c r="H15" s="200"/>
      <c r="I15" s="200">
        <v>1</v>
      </c>
      <c r="J15" s="156">
        <f aca="true" t="shared" si="0" ref="J15:J23">L15+M15</f>
        <v>5</v>
      </c>
      <c r="K15" s="191">
        <f aca="true" t="shared" si="1" ref="K15:K23">J15/D15</f>
        <v>0.38461538461538464</v>
      </c>
      <c r="L15" s="200">
        <v>4</v>
      </c>
      <c r="M15" s="200">
        <v>1</v>
      </c>
      <c r="N15" s="200">
        <v>5</v>
      </c>
      <c r="O15" s="193">
        <f aca="true" t="shared" si="2" ref="O15:O23">N15/J15</f>
        <v>1</v>
      </c>
      <c r="P15" s="201">
        <f aca="true" t="shared" si="3" ref="P15:P23">R15+S15+T15+U15+V15+W15+X15</f>
        <v>8</v>
      </c>
      <c r="Q15" s="191">
        <f aca="true" t="shared" si="4" ref="Q15:Q23">P15/D15</f>
        <v>0.6153846153846154</v>
      </c>
      <c r="R15" s="200">
        <v>3</v>
      </c>
      <c r="S15" s="200"/>
      <c r="T15" s="200"/>
      <c r="U15" s="200">
        <v>5</v>
      </c>
      <c r="V15" s="200"/>
      <c r="W15" s="200"/>
      <c r="X15" s="200"/>
      <c r="Y15" s="201">
        <f>J15+P15</f>
        <v>13</v>
      </c>
      <c r="Z15" s="193">
        <f aca="true" t="shared" si="5" ref="Z15:Z23">Y15/D15</f>
        <v>1</v>
      </c>
      <c r="AA15" s="200"/>
      <c r="AB15" s="191">
        <f aca="true" t="shared" si="6" ref="AB15:AB23">AA15/D15</f>
        <v>0</v>
      </c>
    </row>
    <row r="16" spans="1:28" ht="12.75">
      <c r="A16" s="199" t="s">
        <v>157</v>
      </c>
      <c r="B16" s="199" t="s">
        <v>158</v>
      </c>
      <c r="C16" s="156">
        <v>20</v>
      </c>
      <c r="D16" s="200">
        <v>12</v>
      </c>
      <c r="E16" s="200">
        <v>4</v>
      </c>
      <c r="F16" s="200"/>
      <c r="G16" s="200">
        <v>3</v>
      </c>
      <c r="H16" s="200"/>
      <c r="I16" s="200">
        <v>5</v>
      </c>
      <c r="J16" s="156">
        <f t="shared" si="0"/>
        <v>9</v>
      </c>
      <c r="K16" s="191">
        <f t="shared" si="1"/>
        <v>0.75</v>
      </c>
      <c r="L16" s="200">
        <v>9</v>
      </c>
      <c r="M16" s="200"/>
      <c r="N16" s="200">
        <v>8</v>
      </c>
      <c r="O16" s="191">
        <f t="shared" si="2"/>
        <v>0.8888888888888888</v>
      </c>
      <c r="P16" s="201">
        <f t="shared" si="3"/>
        <v>2</v>
      </c>
      <c r="Q16" s="191">
        <f t="shared" si="4"/>
        <v>0.16666666666666666</v>
      </c>
      <c r="R16" s="200">
        <v>2</v>
      </c>
      <c r="S16" s="200"/>
      <c r="T16" s="200"/>
      <c r="U16" s="200"/>
      <c r="V16" s="200"/>
      <c r="W16" s="200"/>
      <c r="X16" s="200"/>
      <c r="Y16" s="201">
        <f aca="true" t="shared" si="7" ref="Y16:Y23">J16+P16</f>
        <v>11</v>
      </c>
      <c r="Z16" s="191">
        <f t="shared" si="5"/>
        <v>0.9166666666666666</v>
      </c>
      <c r="AA16" s="200">
        <v>1</v>
      </c>
      <c r="AB16" s="191">
        <f t="shared" si="6"/>
        <v>0.08333333333333333</v>
      </c>
    </row>
    <row r="17" spans="1:28" ht="12.75">
      <c r="A17" s="199"/>
      <c r="B17" s="202" t="s">
        <v>159</v>
      </c>
      <c r="C17" s="203">
        <v>20</v>
      </c>
      <c r="D17" s="200">
        <v>12</v>
      </c>
      <c r="E17" s="200">
        <v>4</v>
      </c>
      <c r="F17" s="200"/>
      <c r="G17" s="200">
        <v>3</v>
      </c>
      <c r="H17" s="200"/>
      <c r="I17" s="200">
        <v>5</v>
      </c>
      <c r="J17" s="156">
        <f t="shared" si="0"/>
        <v>9</v>
      </c>
      <c r="K17" s="191">
        <f t="shared" si="1"/>
        <v>0.75</v>
      </c>
      <c r="L17" s="200">
        <v>9</v>
      </c>
      <c r="M17" s="200"/>
      <c r="N17" s="200">
        <v>8</v>
      </c>
      <c r="O17" s="191">
        <f t="shared" si="2"/>
        <v>0.8888888888888888</v>
      </c>
      <c r="P17" s="201">
        <f t="shared" si="3"/>
        <v>2</v>
      </c>
      <c r="Q17" s="191">
        <f t="shared" si="4"/>
        <v>0.16666666666666666</v>
      </c>
      <c r="R17" s="200">
        <v>2</v>
      </c>
      <c r="S17" s="200"/>
      <c r="T17" s="200"/>
      <c r="U17" s="200"/>
      <c r="V17" s="200"/>
      <c r="W17" s="200"/>
      <c r="X17" s="200"/>
      <c r="Y17" s="201">
        <f t="shared" si="7"/>
        <v>11</v>
      </c>
      <c r="Z17" s="191">
        <f t="shared" si="5"/>
        <v>0.9166666666666666</v>
      </c>
      <c r="AA17" s="200">
        <v>1</v>
      </c>
      <c r="AB17" s="191">
        <f t="shared" si="6"/>
        <v>0.08333333333333333</v>
      </c>
    </row>
    <row r="18" spans="1:28" ht="12.75">
      <c r="A18" s="199" t="s">
        <v>133</v>
      </c>
      <c r="B18" s="199" t="s">
        <v>116</v>
      </c>
      <c r="C18" s="156">
        <v>10</v>
      </c>
      <c r="D18" s="200">
        <v>9</v>
      </c>
      <c r="E18" s="200">
        <v>9</v>
      </c>
      <c r="F18" s="200"/>
      <c r="G18" s="200"/>
      <c r="H18" s="200"/>
      <c r="I18" s="200"/>
      <c r="J18" s="156">
        <f t="shared" si="0"/>
        <v>5</v>
      </c>
      <c r="K18" s="191">
        <f t="shared" si="1"/>
        <v>0.5555555555555556</v>
      </c>
      <c r="L18" s="200">
        <v>4</v>
      </c>
      <c r="M18" s="200">
        <v>1</v>
      </c>
      <c r="N18" s="200">
        <v>5</v>
      </c>
      <c r="O18" s="193">
        <f t="shared" si="2"/>
        <v>1</v>
      </c>
      <c r="P18" s="201">
        <f t="shared" si="3"/>
        <v>4</v>
      </c>
      <c r="Q18" s="191">
        <f t="shared" si="4"/>
        <v>0.4444444444444444</v>
      </c>
      <c r="R18" s="200">
        <v>1</v>
      </c>
      <c r="S18" s="200"/>
      <c r="T18" s="200"/>
      <c r="U18" s="200">
        <v>3</v>
      </c>
      <c r="V18" s="200"/>
      <c r="W18" s="200"/>
      <c r="X18" s="200"/>
      <c r="Y18" s="201">
        <f t="shared" si="7"/>
        <v>9</v>
      </c>
      <c r="Z18" s="193">
        <f t="shared" si="5"/>
        <v>1</v>
      </c>
      <c r="AA18" s="200"/>
      <c r="AB18" s="191">
        <f t="shared" si="6"/>
        <v>0</v>
      </c>
    </row>
    <row r="19" spans="1:28" ht="12.75">
      <c r="A19" s="199"/>
      <c r="B19" s="202" t="s">
        <v>134</v>
      </c>
      <c r="C19" s="203">
        <v>10</v>
      </c>
      <c r="D19" s="200">
        <v>9</v>
      </c>
      <c r="E19" s="200">
        <v>9</v>
      </c>
      <c r="F19" s="200"/>
      <c r="G19" s="200"/>
      <c r="H19" s="200"/>
      <c r="I19" s="200"/>
      <c r="J19" s="156">
        <f t="shared" si="0"/>
        <v>5</v>
      </c>
      <c r="K19" s="191">
        <f t="shared" si="1"/>
        <v>0.5555555555555556</v>
      </c>
      <c r="L19" s="200">
        <v>4</v>
      </c>
      <c r="M19" s="200">
        <v>1</v>
      </c>
      <c r="N19" s="200">
        <v>5</v>
      </c>
      <c r="O19" s="193">
        <f t="shared" si="2"/>
        <v>1</v>
      </c>
      <c r="P19" s="201">
        <f t="shared" si="3"/>
        <v>4</v>
      </c>
      <c r="Q19" s="191">
        <f t="shared" si="4"/>
        <v>0.4444444444444444</v>
      </c>
      <c r="R19" s="200">
        <v>1</v>
      </c>
      <c r="S19" s="200"/>
      <c r="T19" s="200"/>
      <c r="U19" s="200">
        <v>3</v>
      </c>
      <c r="V19" s="200"/>
      <c r="W19" s="200"/>
      <c r="X19" s="200"/>
      <c r="Y19" s="201">
        <f t="shared" si="7"/>
        <v>9</v>
      </c>
      <c r="Z19" s="193">
        <f t="shared" si="5"/>
        <v>1</v>
      </c>
      <c r="AA19" s="200"/>
      <c r="AB19" s="191">
        <f t="shared" si="6"/>
        <v>0</v>
      </c>
    </row>
    <row r="20" spans="1:28" ht="12.75">
      <c r="A20" s="199" t="s">
        <v>135</v>
      </c>
      <c r="B20" s="199" t="s">
        <v>136</v>
      </c>
      <c r="C20" s="156">
        <v>5</v>
      </c>
      <c r="D20" s="200">
        <v>3</v>
      </c>
      <c r="E20" s="200">
        <v>3</v>
      </c>
      <c r="F20" s="200"/>
      <c r="G20" s="200"/>
      <c r="H20" s="200"/>
      <c r="I20" s="200"/>
      <c r="J20" s="156">
        <f t="shared" si="0"/>
        <v>1</v>
      </c>
      <c r="K20" s="191">
        <f t="shared" si="1"/>
        <v>0.3333333333333333</v>
      </c>
      <c r="L20" s="200">
        <v>1</v>
      </c>
      <c r="M20" s="200"/>
      <c r="N20" s="200">
        <v>1</v>
      </c>
      <c r="O20" s="193">
        <f t="shared" si="2"/>
        <v>1</v>
      </c>
      <c r="P20" s="201">
        <f t="shared" si="3"/>
        <v>2</v>
      </c>
      <c r="Q20" s="191">
        <f t="shared" si="4"/>
        <v>0.6666666666666666</v>
      </c>
      <c r="R20" s="200">
        <v>2</v>
      </c>
      <c r="S20" s="200"/>
      <c r="T20" s="200"/>
      <c r="U20" s="200"/>
      <c r="V20" s="200"/>
      <c r="W20" s="200"/>
      <c r="X20" s="200"/>
      <c r="Y20" s="201">
        <f t="shared" si="7"/>
        <v>3</v>
      </c>
      <c r="Z20" s="193">
        <f t="shared" si="5"/>
        <v>1</v>
      </c>
      <c r="AA20" s="200"/>
      <c r="AB20" s="191">
        <f t="shared" si="6"/>
        <v>0</v>
      </c>
    </row>
    <row r="21" spans="1:28" ht="12.75">
      <c r="A21" s="199"/>
      <c r="B21" s="202" t="s">
        <v>137</v>
      </c>
      <c r="C21" s="203">
        <v>5</v>
      </c>
      <c r="D21" s="200">
        <v>3</v>
      </c>
      <c r="E21" s="200">
        <v>3</v>
      </c>
      <c r="F21" s="200"/>
      <c r="G21" s="200"/>
      <c r="H21" s="200"/>
      <c r="I21" s="200"/>
      <c r="J21" s="156">
        <f t="shared" si="0"/>
        <v>1</v>
      </c>
      <c r="K21" s="191">
        <f t="shared" si="1"/>
        <v>0.3333333333333333</v>
      </c>
      <c r="L21" s="200">
        <v>1</v>
      </c>
      <c r="M21" s="200"/>
      <c r="N21" s="200">
        <v>1</v>
      </c>
      <c r="O21" s="193">
        <f t="shared" si="2"/>
        <v>1</v>
      </c>
      <c r="P21" s="201">
        <f t="shared" si="3"/>
        <v>2</v>
      </c>
      <c r="Q21" s="191">
        <f t="shared" si="4"/>
        <v>0.6666666666666666</v>
      </c>
      <c r="R21" s="200">
        <v>2</v>
      </c>
      <c r="S21" s="200"/>
      <c r="T21" s="200"/>
      <c r="U21" s="200"/>
      <c r="V21" s="200"/>
      <c r="W21" s="200"/>
      <c r="X21" s="200"/>
      <c r="Y21" s="201">
        <f t="shared" si="7"/>
        <v>3</v>
      </c>
      <c r="Z21" s="193">
        <f t="shared" si="5"/>
        <v>1</v>
      </c>
      <c r="AA21" s="200"/>
      <c r="AB21" s="191">
        <f t="shared" si="6"/>
        <v>0</v>
      </c>
    </row>
    <row r="22" spans="1:28" ht="12.75">
      <c r="A22" s="199" t="s">
        <v>160</v>
      </c>
      <c r="B22" s="199" t="s">
        <v>161</v>
      </c>
      <c r="C22" s="156">
        <v>28</v>
      </c>
      <c r="D22" s="200">
        <v>12</v>
      </c>
      <c r="E22" s="200">
        <v>10</v>
      </c>
      <c r="F22" s="200"/>
      <c r="G22" s="200"/>
      <c r="H22" s="200"/>
      <c r="I22" s="200">
        <v>2</v>
      </c>
      <c r="J22" s="156">
        <f t="shared" si="0"/>
        <v>11</v>
      </c>
      <c r="K22" s="191">
        <f t="shared" si="1"/>
        <v>0.9166666666666666</v>
      </c>
      <c r="L22" s="200">
        <v>10</v>
      </c>
      <c r="M22" s="200">
        <v>1</v>
      </c>
      <c r="N22" s="200">
        <v>11</v>
      </c>
      <c r="O22" s="193">
        <f t="shared" si="2"/>
        <v>1</v>
      </c>
      <c r="P22" s="201">
        <f t="shared" si="3"/>
        <v>1</v>
      </c>
      <c r="Q22" s="191">
        <f t="shared" si="4"/>
        <v>0.08333333333333333</v>
      </c>
      <c r="R22" s="200">
        <v>1</v>
      </c>
      <c r="S22" s="200"/>
      <c r="T22" s="200"/>
      <c r="U22" s="200"/>
      <c r="V22" s="200"/>
      <c r="W22" s="200"/>
      <c r="X22" s="200"/>
      <c r="Y22" s="201">
        <f t="shared" si="7"/>
        <v>12</v>
      </c>
      <c r="Z22" s="193">
        <f t="shared" si="5"/>
        <v>1</v>
      </c>
      <c r="AA22" s="200"/>
      <c r="AB22" s="191">
        <f t="shared" si="6"/>
        <v>0</v>
      </c>
    </row>
    <row r="23" spans="1:28" ht="12.75">
      <c r="A23" s="199"/>
      <c r="B23" s="202" t="s">
        <v>162</v>
      </c>
      <c r="C23" s="203">
        <v>28</v>
      </c>
      <c r="D23" s="200">
        <v>12</v>
      </c>
      <c r="E23" s="200">
        <v>10</v>
      </c>
      <c r="F23" s="200"/>
      <c r="G23" s="200"/>
      <c r="H23" s="200"/>
      <c r="I23" s="200">
        <v>2</v>
      </c>
      <c r="J23" s="156">
        <f t="shared" si="0"/>
        <v>11</v>
      </c>
      <c r="K23" s="191">
        <f t="shared" si="1"/>
        <v>0.9166666666666666</v>
      </c>
      <c r="L23" s="200">
        <v>10</v>
      </c>
      <c r="M23" s="200">
        <v>1</v>
      </c>
      <c r="N23" s="200">
        <v>11</v>
      </c>
      <c r="O23" s="193">
        <f t="shared" si="2"/>
        <v>1</v>
      </c>
      <c r="P23" s="201">
        <f t="shared" si="3"/>
        <v>1</v>
      </c>
      <c r="Q23" s="191">
        <f t="shared" si="4"/>
        <v>0.08333333333333333</v>
      </c>
      <c r="R23" s="200">
        <v>1</v>
      </c>
      <c r="S23" s="200"/>
      <c r="T23" s="200"/>
      <c r="U23" s="200"/>
      <c r="V23" s="200"/>
      <c r="W23" s="200"/>
      <c r="X23" s="200"/>
      <c r="Y23" s="201">
        <f t="shared" si="7"/>
        <v>12</v>
      </c>
      <c r="Z23" s="193">
        <f t="shared" si="5"/>
        <v>1</v>
      </c>
      <c r="AA23" s="200"/>
      <c r="AB23" s="191">
        <f t="shared" si="6"/>
        <v>0</v>
      </c>
    </row>
    <row r="25" spans="2:11" ht="51" customHeight="1">
      <c r="B25" s="306" t="s">
        <v>57</v>
      </c>
      <c r="C25" s="306"/>
      <c r="D25" s="306"/>
      <c r="E25" s="169" t="s">
        <v>58</v>
      </c>
      <c r="F25" s="170"/>
      <c r="G25" s="171"/>
      <c r="H25" s="172"/>
      <c r="I25" s="173"/>
      <c r="J25" s="174"/>
      <c r="K25" s="170" t="s">
        <v>163</v>
      </c>
    </row>
  </sheetData>
  <sheetProtection/>
  <autoFilter ref="A13:AC23"/>
  <mergeCells count="21">
    <mergeCell ref="W2:AB2"/>
    <mergeCell ref="A8:B12"/>
    <mergeCell ref="C8:C12"/>
    <mergeCell ref="J8:O8"/>
    <mergeCell ref="Y8:Z11"/>
    <mergeCell ref="AA8:AB11"/>
    <mergeCell ref="D9:D11"/>
    <mergeCell ref="I9:I11"/>
    <mergeCell ref="J9:K11"/>
    <mergeCell ref="L9:L11"/>
    <mergeCell ref="B25:D25"/>
    <mergeCell ref="M9:M11"/>
    <mergeCell ref="N9:O11"/>
    <mergeCell ref="P9:Q11"/>
    <mergeCell ref="R9:X9"/>
    <mergeCell ref="E10:E11"/>
    <mergeCell ref="F10:F11"/>
    <mergeCell ref="G10:G11"/>
    <mergeCell ref="H10:H11"/>
    <mergeCell ref="R10:R11"/>
    <mergeCell ref="X10:X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ОТП</dc:creator>
  <cp:keywords/>
  <dc:description/>
  <cp:lastModifiedBy>IPS</cp:lastModifiedBy>
  <cp:lastPrinted>2016-12-20T08:11:34Z</cp:lastPrinted>
  <dcterms:created xsi:type="dcterms:W3CDTF">2013-12-20T02:59:20Z</dcterms:created>
  <dcterms:modified xsi:type="dcterms:W3CDTF">2019-02-14T08:23:46Z</dcterms:modified>
  <cp:category/>
  <cp:version/>
  <cp:contentType/>
  <cp:contentStatus/>
</cp:coreProperties>
</file>